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/>
  <mc:AlternateContent xmlns:mc="http://schemas.openxmlformats.org/markup-compatibility/2006">
    <mc:Choice Requires="x15">
      <x15ac:absPath xmlns:x15ac="http://schemas.microsoft.com/office/spreadsheetml/2010/11/ac" url="H:\Sitzungen\Kreistag\Sitzungsunterlagen\2023\2023.05.03\"/>
    </mc:Choice>
  </mc:AlternateContent>
  <xr:revisionPtr revIDLastSave="0" documentId="8_{7D8CA224-9044-4371-9B45-A7A39FAA9EC4}" xr6:coauthVersionLast="36" xr6:coauthVersionMax="36" xr10:uidLastSave="{00000000-0000-0000-0000-000000000000}"/>
  <bookViews>
    <workbookView xWindow="0" yWindow="0" windowWidth="28800" windowHeight="12225" tabRatio="790" firstSheet="2" activeTab="9" xr2:uid="{00000000-000D-0000-FFFF-FFFF00000000}"/>
  </bookViews>
  <sheets>
    <sheet name="EW" sheetId="3" r:id="rId1"/>
    <sheet name="Liqui.kr." sheetId="1" r:id="rId2"/>
    <sheet name="Investkredite" sheetId="8" r:id="rId3"/>
    <sheet name="Jahresergebnis E 23" sheetId="5" r:id="rId4"/>
    <sheet name="Freie Finanzspitze Muster 27" sheetId="6" r:id="rId5"/>
    <sheet name="Eigenkapital zum 31.12." sheetId="7" r:id="rId6"/>
    <sheet name="Hebesatz Grundsteuer A" sheetId="10" r:id="rId7"/>
    <sheet name="Hebesatz Grundsteuer B" sheetId="11" r:id="rId8"/>
    <sheet name="Hebesatz Gewerbesteuer" sheetId="12" r:id="rId9"/>
    <sheet name="Umlagesätze Kreis_VG" sheetId="14" r:id="rId10"/>
    <sheet name="Teilnahme KEF" sheetId="15" r:id="rId11"/>
    <sheet name="Liquikr. pro EW" sheetId="4" state="hidden" r:id="rId12"/>
    <sheet name="OVG" sheetId="2" state="hidden" r:id="rId13"/>
  </sheets>
  <definedNames>
    <definedName name="_xlnm.Print_Area" localSheetId="2">Investkredite!$A$1:$M$115</definedName>
    <definedName name="_xlnm.Print_Area" localSheetId="1">Liqui.kr.!$A$1:$M$115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2" i="8" l="1"/>
  <c r="D112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C111" i="8"/>
  <c r="B112" i="8"/>
  <c r="B111" i="8"/>
  <c r="O103" i="1" l="1"/>
  <c r="P103" i="1" s="1"/>
  <c r="K111" i="1"/>
  <c r="L111" i="1"/>
  <c r="M111" i="1"/>
  <c r="N111" i="1"/>
  <c r="O111" i="1"/>
  <c r="Q111" i="1"/>
  <c r="C112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Q112" i="1"/>
  <c r="B112" i="1"/>
  <c r="C112" i="5"/>
  <c r="D112" i="5"/>
  <c r="E112" i="5"/>
  <c r="F112" i="5"/>
  <c r="G112" i="5"/>
  <c r="H112" i="5"/>
  <c r="I112" i="5"/>
  <c r="J112" i="5"/>
  <c r="K112" i="5"/>
  <c r="L112" i="5"/>
  <c r="M112" i="5"/>
  <c r="N112" i="5"/>
  <c r="O112" i="5"/>
  <c r="P112" i="5"/>
  <c r="Q112" i="5"/>
  <c r="B112" i="5"/>
  <c r="K111" i="5"/>
  <c r="L111" i="5"/>
  <c r="M111" i="5"/>
  <c r="N111" i="5"/>
  <c r="O111" i="5"/>
  <c r="P111" i="5"/>
  <c r="Q111" i="5"/>
  <c r="K110" i="6"/>
  <c r="L110" i="6"/>
  <c r="M110" i="6"/>
  <c r="N110" i="6"/>
  <c r="O110" i="6"/>
  <c r="P110" i="6"/>
  <c r="Q110" i="6"/>
  <c r="P111" i="1" l="1"/>
  <c r="P112" i="1"/>
  <c r="Q110" i="7"/>
  <c r="K110" i="7"/>
  <c r="L110" i="7"/>
  <c r="M110" i="7"/>
  <c r="N110" i="7"/>
  <c r="O110" i="7"/>
  <c r="P110" i="7"/>
  <c r="K109" i="14" l="1"/>
  <c r="K110" i="14" s="1"/>
  <c r="L109" i="14"/>
  <c r="L110" i="14" s="1"/>
  <c r="M109" i="14"/>
  <c r="M110" i="14" s="1"/>
  <c r="N109" i="14"/>
  <c r="N110" i="14" s="1"/>
  <c r="K109" i="12"/>
  <c r="L109" i="12"/>
  <c r="M109" i="12"/>
  <c r="N109" i="12"/>
  <c r="D110" i="7"/>
  <c r="N105" i="7"/>
  <c r="O105" i="7" s="1"/>
  <c r="N106" i="8"/>
  <c r="O106" i="8" s="1"/>
  <c r="K109" i="10" l="1"/>
  <c r="L109" i="10"/>
  <c r="M109" i="10"/>
  <c r="N109" i="10"/>
  <c r="L111" i="3" l="1"/>
  <c r="M111" i="3"/>
  <c r="J109" i="15" l="1"/>
  <c r="I109" i="15"/>
  <c r="H109" i="15"/>
  <c r="G109" i="15"/>
  <c r="F109" i="15"/>
  <c r="E109" i="15"/>
  <c r="D109" i="15"/>
  <c r="C109" i="15"/>
  <c r="B109" i="15"/>
  <c r="J109" i="14"/>
  <c r="J110" i="14" s="1"/>
  <c r="I109" i="14"/>
  <c r="I110" i="14" s="1"/>
  <c r="H109" i="14"/>
  <c r="H110" i="14" s="1"/>
  <c r="G109" i="14"/>
  <c r="G110" i="14" s="1"/>
  <c r="F109" i="14"/>
  <c r="F110" i="14" s="1"/>
  <c r="E109" i="14"/>
  <c r="E110" i="14" s="1"/>
  <c r="D109" i="14"/>
  <c r="D110" i="14" s="1"/>
  <c r="C109" i="14"/>
  <c r="C110" i="14" s="1"/>
  <c r="B109" i="14"/>
  <c r="B110" i="14" s="1"/>
  <c r="J109" i="12"/>
  <c r="I109" i="12"/>
  <c r="H109" i="12"/>
  <c r="G109" i="12"/>
  <c r="F109" i="12"/>
  <c r="E109" i="12"/>
  <c r="D109" i="12"/>
  <c r="C109" i="12"/>
  <c r="B109" i="12"/>
  <c r="J109" i="11"/>
  <c r="I109" i="11"/>
  <c r="H109" i="11"/>
  <c r="G109" i="11"/>
  <c r="F109" i="11"/>
  <c r="E109" i="11"/>
  <c r="D109" i="11"/>
  <c r="C109" i="11"/>
  <c r="B109" i="11"/>
  <c r="J109" i="10"/>
  <c r="I109" i="10"/>
  <c r="H109" i="10"/>
  <c r="G109" i="10"/>
  <c r="F109" i="10"/>
  <c r="E109" i="10"/>
  <c r="D109" i="10"/>
  <c r="C109" i="10"/>
  <c r="B109" i="10"/>
  <c r="J110" i="7" l="1"/>
  <c r="I110" i="7"/>
  <c r="H110" i="7"/>
  <c r="G110" i="7"/>
  <c r="F110" i="7"/>
  <c r="E110" i="7"/>
  <c r="C110" i="7"/>
  <c r="B110" i="7"/>
  <c r="J110" i="6"/>
  <c r="I110" i="6"/>
  <c r="H110" i="6"/>
  <c r="G110" i="6"/>
  <c r="F110" i="6"/>
  <c r="E110" i="6"/>
  <c r="D110" i="6"/>
  <c r="C110" i="6"/>
  <c r="B110" i="6"/>
  <c r="J111" i="5" l="1"/>
  <c r="I111" i="5"/>
  <c r="H111" i="5"/>
  <c r="G111" i="5"/>
  <c r="F111" i="5"/>
  <c r="E111" i="5"/>
  <c r="D111" i="5"/>
  <c r="C111" i="5"/>
  <c r="B111" i="5"/>
  <c r="K111" i="3"/>
  <c r="B8" i="4" l="1"/>
  <c r="F111" i="3"/>
  <c r="G111" i="3" l="1"/>
  <c r="H111" i="3"/>
  <c r="I111" i="3"/>
  <c r="J111" i="3"/>
  <c r="B88" i="4" l="1"/>
  <c r="C88" i="4"/>
  <c r="D88" i="4"/>
  <c r="E88" i="4"/>
  <c r="F88" i="4"/>
  <c r="G88" i="4"/>
  <c r="H88" i="4"/>
  <c r="I88" i="4"/>
  <c r="J88" i="4"/>
  <c r="B89" i="4"/>
  <c r="C89" i="4"/>
  <c r="D89" i="4"/>
  <c r="E89" i="4"/>
  <c r="F89" i="4"/>
  <c r="G89" i="4"/>
  <c r="H89" i="4"/>
  <c r="I89" i="4"/>
  <c r="J89" i="4"/>
  <c r="B90" i="4"/>
  <c r="C90" i="4"/>
  <c r="D90" i="4"/>
  <c r="E90" i="4"/>
  <c r="F90" i="4"/>
  <c r="G90" i="4"/>
  <c r="H90" i="4"/>
  <c r="I90" i="4"/>
  <c r="J90" i="4"/>
  <c r="B91" i="4"/>
  <c r="C91" i="4"/>
  <c r="D91" i="4"/>
  <c r="E91" i="4"/>
  <c r="F91" i="4"/>
  <c r="G91" i="4"/>
  <c r="H91" i="4"/>
  <c r="I91" i="4"/>
  <c r="J91" i="4"/>
  <c r="B92" i="4"/>
  <c r="C92" i="4"/>
  <c r="D92" i="4"/>
  <c r="E92" i="4"/>
  <c r="F92" i="4"/>
  <c r="G92" i="4"/>
  <c r="H92" i="4"/>
  <c r="I92" i="4"/>
  <c r="J92" i="4"/>
  <c r="B93" i="4"/>
  <c r="C93" i="4"/>
  <c r="D93" i="4"/>
  <c r="E93" i="4"/>
  <c r="F93" i="4"/>
  <c r="G93" i="4"/>
  <c r="H93" i="4"/>
  <c r="I93" i="4"/>
  <c r="J93" i="4"/>
  <c r="B94" i="4"/>
  <c r="C94" i="4"/>
  <c r="D94" i="4"/>
  <c r="E94" i="4"/>
  <c r="F94" i="4"/>
  <c r="G94" i="4"/>
  <c r="H94" i="4"/>
  <c r="I94" i="4"/>
  <c r="J94" i="4"/>
  <c r="B95" i="4"/>
  <c r="C95" i="4"/>
  <c r="D95" i="4"/>
  <c r="E95" i="4"/>
  <c r="F95" i="4"/>
  <c r="G95" i="4"/>
  <c r="H95" i="4"/>
  <c r="I95" i="4"/>
  <c r="J95" i="4"/>
  <c r="B96" i="4"/>
  <c r="C96" i="4"/>
  <c r="D96" i="4"/>
  <c r="E96" i="4"/>
  <c r="F96" i="4"/>
  <c r="G96" i="4"/>
  <c r="H96" i="4"/>
  <c r="I96" i="4"/>
  <c r="J96" i="4"/>
  <c r="B97" i="4"/>
  <c r="C97" i="4"/>
  <c r="D97" i="4"/>
  <c r="E97" i="4"/>
  <c r="F97" i="4"/>
  <c r="G97" i="4"/>
  <c r="H97" i="4"/>
  <c r="I97" i="4"/>
  <c r="J97" i="4"/>
  <c r="B98" i="4"/>
  <c r="C98" i="4"/>
  <c r="D98" i="4"/>
  <c r="E98" i="4"/>
  <c r="F98" i="4"/>
  <c r="G98" i="4"/>
  <c r="H98" i="4"/>
  <c r="I98" i="4"/>
  <c r="J98" i="4"/>
  <c r="B99" i="4"/>
  <c r="C99" i="4"/>
  <c r="D99" i="4"/>
  <c r="E99" i="4"/>
  <c r="F99" i="4"/>
  <c r="G99" i="4"/>
  <c r="H99" i="4"/>
  <c r="I99" i="4"/>
  <c r="J99" i="4"/>
  <c r="B100" i="4"/>
  <c r="C100" i="4"/>
  <c r="D100" i="4"/>
  <c r="E100" i="4"/>
  <c r="F100" i="4"/>
  <c r="G100" i="4"/>
  <c r="H100" i="4"/>
  <c r="I100" i="4"/>
  <c r="J100" i="4"/>
  <c r="B101" i="4"/>
  <c r="C101" i="4"/>
  <c r="D101" i="4"/>
  <c r="E101" i="4"/>
  <c r="F101" i="4"/>
  <c r="G101" i="4"/>
  <c r="H101" i="4"/>
  <c r="I101" i="4"/>
  <c r="J101" i="4"/>
  <c r="B102" i="4"/>
  <c r="C102" i="4"/>
  <c r="D102" i="4"/>
  <c r="E102" i="4"/>
  <c r="F102" i="4"/>
  <c r="G102" i="4"/>
  <c r="H102" i="4"/>
  <c r="I102" i="4"/>
  <c r="J102" i="4"/>
  <c r="B103" i="4"/>
  <c r="C103" i="4"/>
  <c r="D103" i="4"/>
  <c r="E103" i="4"/>
  <c r="F103" i="4"/>
  <c r="G103" i="4"/>
  <c r="H103" i="4"/>
  <c r="I103" i="4"/>
  <c r="J103" i="4"/>
  <c r="B104" i="4"/>
  <c r="C104" i="4"/>
  <c r="D104" i="4"/>
  <c r="E104" i="4"/>
  <c r="F104" i="4"/>
  <c r="G104" i="4"/>
  <c r="H104" i="4"/>
  <c r="I104" i="4"/>
  <c r="J104" i="4"/>
  <c r="B105" i="4"/>
  <c r="C105" i="4"/>
  <c r="D105" i="4"/>
  <c r="E105" i="4"/>
  <c r="F105" i="4"/>
  <c r="G105" i="4"/>
  <c r="H105" i="4"/>
  <c r="I105" i="4"/>
  <c r="J105" i="4"/>
  <c r="B106" i="4"/>
  <c r="C106" i="4"/>
  <c r="D106" i="4"/>
  <c r="E106" i="4"/>
  <c r="F106" i="4"/>
  <c r="G106" i="4"/>
  <c r="H106" i="4"/>
  <c r="I106" i="4"/>
  <c r="J106" i="4"/>
  <c r="B107" i="4"/>
  <c r="C107" i="4"/>
  <c r="D107" i="4"/>
  <c r="E107" i="4"/>
  <c r="F107" i="4"/>
  <c r="G107" i="4"/>
  <c r="H107" i="4"/>
  <c r="I107" i="4"/>
  <c r="J107" i="4"/>
  <c r="B108" i="4"/>
  <c r="C108" i="4"/>
  <c r="D108" i="4"/>
  <c r="E108" i="4"/>
  <c r="F108" i="4"/>
  <c r="G108" i="4"/>
  <c r="H108" i="4"/>
  <c r="I108" i="4"/>
  <c r="J108" i="4"/>
  <c r="B109" i="4"/>
  <c r="C109" i="4"/>
  <c r="D109" i="4"/>
  <c r="E109" i="4"/>
  <c r="F109" i="4"/>
  <c r="G109" i="4"/>
  <c r="H109" i="4"/>
  <c r="I109" i="4"/>
  <c r="J109" i="4"/>
  <c r="C87" i="4"/>
  <c r="D87" i="4"/>
  <c r="E87" i="4"/>
  <c r="F87" i="4"/>
  <c r="G87" i="4"/>
  <c r="H87" i="4"/>
  <c r="I87" i="4"/>
  <c r="J87" i="4"/>
  <c r="B87" i="4"/>
  <c r="B45" i="4"/>
  <c r="C45" i="4"/>
  <c r="D45" i="4"/>
  <c r="E45" i="4"/>
  <c r="F45" i="4"/>
  <c r="G45" i="4"/>
  <c r="H45" i="4"/>
  <c r="I45" i="4"/>
  <c r="J45" i="4"/>
  <c r="B46" i="4"/>
  <c r="C46" i="4"/>
  <c r="D46" i="4"/>
  <c r="E46" i="4"/>
  <c r="F46" i="4"/>
  <c r="G46" i="4"/>
  <c r="H46" i="4"/>
  <c r="I46" i="4"/>
  <c r="J46" i="4"/>
  <c r="B47" i="4"/>
  <c r="C47" i="4"/>
  <c r="D47" i="4"/>
  <c r="E47" i="4"/>
  <c r="F47" i="4"/>
  <c r="G47" i="4"/>
  <c r="H47" i="4"/>
  <c r="I47" i="4"/>
  <c r="J47" i="4"/>
  <c r="B48" i="4"/>
  <c r="C48" i="4"/>
  <c r="D48" i="4"/>
  <c r="E48" i="4"/>
  <c r="F48" i="4"/>
  <c r="G48" i="4"/>
  <c r="H48" i="4"/>
  <c r="I48" i="4"/>
  <c r="J48" i="4"/>
  <c r="B49" i="4"/>
  <c r="C49" i="4"/>
  <c r="D49" i="4"/>
  <c r="E49" i="4"/>
  <c r="F49" i="4"/>
  <c r="G49" i="4"/>
  <c r="H49" i="4"/>
  <c r="I49" i="4"/>
  <c r="J49" i="4"/>
  <c r="B50" i="4"/>
  <c r="C50" i="4"/>
  <c r="D50" i="4"/>
  <c r="E50" i="4"/>
  <c r="F50" i="4"/>
  <c r="G50" i="4"/>
  <c r="H50" i="4"/>
  <c r="I50" i="4"/>
  <c r="J50" i="4"/>
  <c r="B51" i="4"/>
  <c r="C51" i="4"/>
  <c r="D51" i="4"/>
  <c r="E51" i="4"/>
  <c r="F51" i="4"/>
  <c r="G51" i="4"/>
  <c r="H51" i="4"/>
  <c r="I51" i="4"/>
  <c r="J51" i="4"/>
  <c r="B52" i="4"/>
  <c r="C52" i="4"/>
  <c r="D52" i="4"/>
  <c r="E52" i="4"/>
  <c r="F52" i="4"/>
  <c r="G52" i="4"/>
  <c r="H52" i="4"/>
  <c r="I52" i="4"/>
  <c r="J52" i="4"/>
  <c r="B53" i="4"/>
  <c r="C53" i="4"/>
  <c r="D53" i="4"/>
  <c r="E53" i="4"/>
  <c r="F53" i="4"/>
  <c r="G53" i="4"/>
  <c r="H53" i="4"/>
  <c r="I53" i="4"/>
  <c r="J53" i="4"/>
  <c r="B54" i="4"/>
  <c r="C54" i="4"/>
  <c r="D54" i="4"/>
  <c r="E54" i="4"/>
  <c r="F54" i="4"/>
  <c r="G54" i="4"/>
  <c r="H54" i="4"/>
  <c r="I54" i="4"/>
  <c r="J54" i="4"/>
  <c r="B55" i="4"/>
  <c r="C55" i="4"/>
  <c r="D55" i="4"/>
  <c r="E55" i="4"/>
  <c r="F55" i="4"/>
  <c r="G55" i="4"/>
  <c r="H55" i="4"/>
  <c r="I55" i="4"/>
  <c r="J55" i="4"/>
  <c r="B56" i="4"/>
  <c r="C56" i="4"/>
  <c r="D56" i="4"/>
  <c r="E56" i="4"/>
  <c r="F56" i="4"/>
  <c r="G56" i="4"/>
  <c r="H56" i="4"/>
  <c r="I56" i="4"/>
  <c r="J56" i="4"/>
  <c r="B57" i="4"/>
  <c r="C57" i="4"/>
  <c r="D57" i="4"/>
  <c r="E57" i="4"/>
  <c r="F57" i="4"/>
  <c r="G57" i="4"/>
  <c r="H57" i="4"/>
  <c r="I57" i="4"/>
  <c r="J57" i="4"/>
  <c r="B58" i="4"/>
  <c r="C58" i="4"/>
  <c r="D58" i="4"/>
  <c r="E58" i="4"/>
  <c r="F58" i="4"/>
  <c r="G58" i="4"/>
  <c r="H58" i="4"/>
  <c r="I58" i="4"/>
  <c r="J58" i="4"/>
  <c r="B59" i="4"/>
  <c r="C59" i="4"/>
  <c r="D59" i="4"/>
  <c r="E59" i="4"/>
  <c r="F59" i="4"/>
  <c r="G59" i="4"/>
  <c r="H59" i="4"/>
  <c r="I59" i="4"/>
  <c r="J59" i="4"/>
  <c r="B60" i="4"/>
  <c r="C60" i="4"/>
  <c r="D60" i="4"/>
  <c r="E60" i="4"/>
  <c r="F60" i="4"/>
  <c r="G60" i="4"/>
  <c r="H60" i="4"/>
  <c r="I60" i="4"/>
  <c r="J60" i="4"/>
  <c r="B61" i="4"/>
  <c r="C61" i="4"/>
  <c r="D61" i="4"/>
  <c r="E61" i="4"/>
  <c r="F61" i="4"/>
  <c r="G61" i="4"/>
  <c r="H61" i="4"/>
  <c r="I61" i="4"/>
  <c r="J61" i="4"/>
  <c r="B62" i="4"/>
  <c r="C62" i="4"/>
  <c r="D62" i="4"/>
  <c r="E62" i="4"/>
  <c r="F62" i="4"/>
  <c r="G62" i="4"/>
  <c r="H62" i="4"/>
  <c r="I62" i="4"/>
  <c r="J62" i="4"/>
  <c r="B63" i="4"/>
  <c r="C63" i="4"/>
  <c r="D63" i="4"/>
  <c r="E63" i="4"/>
  <c r="F63" i="4"/>
  <c r="G63" i="4"/>
  <c r="H63" i="4"/>
  <c r="I63" i="4"/>
  <c r="J63" i="4"/>
  <c r="B64" i="4"/>
  <c r="C64" i="4"/>
  <c r="D64" i="4"/>
  <c r="E64" i="4"/>
  <c r="F64" i="4"/>
  <c r="G64" i="4"/>
  <c r="H64" i="4"/>
  <c r="I64" i="4"/>
  <c r="J64" i="4"/>
  <c r="B65" i="4"/>
  <c r="C65" i="4"/>
  <c r="D65" i="4"/>
  <c r="E65" i="4"/>
  <c r="F65" i="4"/>
  <c r="G65" i="4"/>
  <c r="H65" i="4"/>
  <c r="I65" i="4"/>
  <c r="J65" i="4"/>
  <c r="B66" i="4"/>
  <c r="C66" i="4"/>
  <c r="D66" i="4"/>
  <c r="E66" i="4"/>
  <c r="F66" i="4"/>
  <c r="G66" i="4"/>
  <c r="H66" i="4"/>
  <c r="I66" i="4"/>
  <c r="J66" i="4"/>
  <c r="B67" i="4"/>
  <c r="C67" i="4"/>
  <c r="D67" i="4"/>
  <c r="E67" i="4"/>
  <c r="F67" i="4"/>
  <c r="G67" i="4"/>
  <c r="H67" i="4"/>
  <c r="I67" i="4"/>
  <c r="J67" i="4"/>
  <c r="B68" i="4"/>
  <c r="C68" i="4"/>
  <c r="D68" i="4"/>
  <c r="E68" i="4"/>
  <c r="F68" i="4"/>
  <c r="G68" i="4"/>
  <c r="H68" i="4"/>
  <c r="I68" i="4"/>
  <c r="J68" i="4"/>
  <c r="B69" i="4"/>
  <c r="C69" i="4"/>
  <c r="D69" i="4"/>
  <c r="E69" i="4"/>
  <c r="F69" i="4"/>
  <c r="G69" i="4"/>
  <c r="H69" i="4"/>
  <c r="I69" i="4"/>
  <c r="J69" i="4"/>
  <c r="B70" i="4"/>
  <c r="C70" i="4"/>
  <c r="D70" i="4"/>
  <c r="E70" i="4"/>
  <c r="F70" i="4"/>
  <c r="G70" i="4"/>
  <c r="H70" i="4"/>
  <c r="I70" i="4"/>
  <c r="J70" i="4"/>
  <c r="B71" i="4"/>
  <c r="C71" i="4"/>
  <c r="D71" i="4"/>
  <c r="E71" i="4"/>
  <c r="F71" i="4"/>
  <c r="G71" i="4"/>
  <c r="H71" i="4"/>
  <c r="I71" i="4"/>
  <c r="J71" i="4"/>
  <c r="B72" i="4"/>
  <c r="C72" i="4"/>
  <c r="D72" i="4"/>
  <c r="E72" i="4"/>
  <c r="F72" i="4"/>
  <c r="G72" i="4"/>
  <c r="H72" i="4"/>
  <c r="I72" i="4"/>
  <c r="J72" i="4"/>
  <c r="B73" i="4"/>
  <c r="C73" i="4"/>
  <c r="D73" i="4"/>
  <c r="E73" i="4"/>
  <c r="F73" i="4"/>
  <c r="G73" i="4"/>
  <c r="H73" i="4"/>
  <c r="I73" i="4"/>
  <c r="J73" i="4"/>
  <c r="B74" i="4"/>
  <c r="C74" i="4"/>
  <c r="D74" i="4"/>
  <c r="E74" i="4"/>
  <c r="F74" i="4"/>
  <c r="G74" i="4"/>
  <c r="H74" i="4"/>
  <c r="I74" i="4"/>
  <c r="J74" i="4"/>
  <c r="B75" i="4"/>
  <c r="C75" i="4"/>
  <c r="D75" i="4"/>
  <c r="E75" i="4"/>
  <c r="F75" i="4"/>
  <c r="G75" i="4"/>
  <c r="H75" i="4"/>
  <c r="I75" i="4"/>
  <c r="J75" i="4"/>
  <c r="B76" i="4"/>
  <c r="C76" i="4"/>
  <c r="D76" i="4"/>
  <c r="E76" i="4"/>
  <c r="F76" i="4"/>
  <c r="G76" i="4"/>
  <c r="H76" i="4"/>
  <c r="I76" i="4"/>
  <c r="J76" i="4"/>
  <c r="B77" i="4"/>
  <c r="C77" i="4"/>
  <c r="D77" i="4"/>
  <c r="E77" i="4"/>
  <c r="F77" i="4"/>
  <c r="G77" i="4"/>
  <c r="H77" i="4"/>
  <c r="I77" i="4"/>
  <c r="J77" i="4"/>
  <c r="B78" i="4"/>
  <c r="C78" i="4"/>
  <c r="D78" i="4"/>
  <c r="E78" i="4"/>
  <c r="F78" i="4"/>
  <c r="G78" i="4"/>
  <c r="H78" i="4"/>
  <c r="I78" i="4"/>
  <c r="J78" i="4"/>
  <c r="B79" i="4"/>
  <c r="C79" i="4"/>
  <c r="D79" i="4"/>
  <c r="E79" i="4"/>
  <c r="F79" i="4"/>
  <c r="G79" i="4"/>
  <c r="H79" i="4"/>
  <c r="I79" i="4"/>
  <c r="J79" i="4"/>
  <c r="B80" i="4"/>
  <c r="C80" i="4"/>
  <c r="D80" i="4"/>
  <c r="E80" i="4"/>
  <c r="F80" i="4"/>
  <c r="G80" i="4"/>
  <c r="H80" i="4"/>
  <c r="I80" i="4"/>
  <c r="J80" i="4"/>
  <c r="B81" i="4"/>
  <c r="C81" i="4"/>
  <c r="D81" i="4"/>
  <c r="E81" i="4"/>
  <c r="F81" i="4"/>
  <c r="G81" i="4"/>
  <c r="H81" i="4"/>
  <c r="I81" i="4"/>
  <c r="J81" i="4"/>
  <c r="B82" i="4"/>
  <c r="C82" i="4"/>
  <c r="D82" i="4"/>
  <c r="E82" i="4"/>
  <c r="F82" i="4"/>
  <c r="G82" i="4"/>
  <c r="H82" i="4"/>
  <c r="I82" i="4"/>
  <c r="J82" i="4"/>
  <c r="B83" i="4"/>
  <c r="C83" i="4"/>
  <c r="D83" i="4"/>
  <c r="E83" i="4"/>
  <c r="F83" i="4"/>
  <c r="G83" i="4"/>
  <c r="H83" i="4"/>
  <c r="I83" i="4"/>
  <c r="J83" i="4"/>
  <c r="B84" i="4"/>
  <c r="C84" i="4"/>
  <c r="D84" i="4"/>
  <c r="E84" i="4"/>
  <c r="F84" i="4"/>
  <c r="G84" i="4"/>
  <c r="H84" i="4"/>
  <c r="I84" i="4"/>
  <c r="J84" i="4"/>
  <c r="C44" i="4"/>
  <c r="D44" i="4"/>
  <c r="E44" i="4"/>
  <c r="F44" i="4"/>
  <c r="G44" i="4"/>
  <c r="H44" i="4"/>
  <c r="I44" i="4"/>
  <c r="J44" i="4"/>
  <c r="B44" i="4"/>
  <c r="B9" i="4"/>
  <c r="C9" i="4"/>
  <c r="D9" i="4"/>
  <c r="E9" i="4"/>
  <c r="F9" i="4"/>
  <c r="G9" i="4"/>
  <c r="H9" i="4"/>
  <c r="I9" i="4"/>
  <c r="J9" i="4"/>
  <c r="B10" i="4"/>
  <c r="C10" i="4"/>
  <c r="D10" i="4"/>
  <c r="E10" i="4"/>
  <c r="F10" i="4"/>
  <c r="G10" i="4"/>
  <c r="H10" i="4"/>
  <c r="I10" i="4"/>
  <c r="J10" i="4"/>
  <c r="B11" i="4"/>
  <c r="C11" i="4"/>
  <c r="D11" i="4"/>
  <c r="E11" i="4"/>
  <c r="F11" i="4"/>
  <c r="G11" i="4"/>
  <c r="H11" i="4"/>
  <c r="I11" i="4"/>
  <c r="J11" i="4"/>
  <c r="B12" i="4"/>
  <c r="C12" i="4"/>
  <c r="D12" i="4"/>
  <c r="E12" i="4"/>
  <c r="F12" i="4"/>
  <c r="G12" i="4"/>
  <c r="H12" i="4"/>
  <c r="I12" i="4"/>
  <c r="J12" i="4"/>
  <c r="B13" i="4"/>
  <c r="C13" i="4"/>
  <c r="D13" i="4"/>
  <c r="E13" i="4"/>
  <c r="F13" i="4"/>
  <c r="G13" i="4"/>
  <c r="H13" i="4"/>
  <c r="I13" i="4"/>
  <c r="J13" i="4"/>
  <c r="B14" i="4"/>
  <c r="C14" i="4"/>
  <c r="D14" i="4"/>
  <c r="E14" i="4"/>
  <c r="F14" i="4"/>
  <c r="G14" i="4"/>
  <c r="H14" i="4"/>
  <c r="I14" i="4"/>
  <c r="J14" i="4"/>
  <c r="B15" i="4"/>
  <c r="C15" i="4"/>
  <c r="D15" i="4"/>
  <c r="E15" i="4"/>
  <c r="F15" i="4"/>
  <c r="G15" i="4"/>
  <c r="H15" i="4"/>
  <c r="I15" i="4"/>
  <c r="J15" i="4"/>
  <c r="B16" i="4"/>
  <c r="C16" i="4"/>
  <c r="D16" i="4"/>
  <c r="E16" i="4"/>
  <c r="F16" i="4"/>
  <c r="G16" i="4"/>
  <c r="H16" i="4"/>
  <c r="I16" i="4"/>
  <c r="J16" i="4"/>
  <c r="B17" i="4"/>
  <c r="C17" i="4"/>
  <c r="D17" i="4"/>
  <c r="E17" i="4"/>
  <c r="F17" i="4"/>
  <c r="G17" i="4"/>
  <c r="H17" i="4"/>
  <c r="I17" i="4"/>
  <c r="J17" i="4"/>
  <c r="B18" i="4"/>
  <c r="C18" i="4"/>
  <c r="D18" i="4"/>
  <c r="E18" i="4"/>
  <c r="F18" i="4"/>
  <c r="G18" i="4"/>
  <c r="H18" i="4"/>
  <c r="I18" i="4"/>
  <c r="J18" i="4"/>
  <c r="B19" i="4"/>
  <c r="C19" i="4"/>
  <c r="D19" i="4"/>
  <c r="E19" i="4"/>
  <c r="F19" i="4"/>
  <c r="G19" i="4"/>
  <c r="H19" i="4"/>
  <c r="I19" i="4"/>
  <c r="J19" i="4"/>
  <c r="B20" i="4"/>
  <c r="C20" i="4"/>
  <c r="D20" i="4"/>
  <c r="E20" i="4"/>
  <c r="F20" i="4"/>
  <c r="G20" i="4"/>
  <c r="H20" i="4"/>
  <c r="I20" i="4"/>
  <c r="J20" i="4"/>
  <c r="B21" i="4"/>
  <c r="C21" i="4"/>
  <c r="D21" i="4"/>
  <c r="E21" i="4"/>
  <c r="F21" i="4"/>
  <c r="G21" i="4"/>
  <c r="H21" i="4"/>
  <c r="I21" i="4"/>
  <c r="J21" i="4"/>
  <c r="B22" i="4"/>
  <c r="C22" i="4"/>
  <c r="D22" i="4"/>
  <c r="E22" i="4"/>
  <c r="F22" i="4"/>
  <c r="G22" i="4"/>
  <c r="H22" i="4"/>
  <c r="I22" i="4"/>
  <c r="J22" i="4"/>
  <c r="B23" i="4"/>
  <c r="C23" i="4"/>
  <c r="D23" i="4"/>
  <c r="E23" i="4"/>
  <c r="F23" i="4"/>
  <c r="G23" i="4"/>
  <c r="H23" i="4"/>
  <c r="I23" i="4"/>
  <c r="J23" i="4"/>
  <c r="B24" i="4"/>
  <c r="C24" i="4"/>
  <c r="D24" i="4"/>
  <c r="E24" i="4"/>
  <c r="F24" i="4"/>
  <c r="G24" i="4"/>
  <c r="H24" i="4"/>
  <c r="I24" i="4"/>
  <c r="J24" i="4"/>
  <c r="B25" i="4"/>
  <c r="C25" i="4"/>
  <c r="D25" i="4"/>
  <c r="E25" i="4"/>
  <c r="F25" i="4"/>
  <c r="G25" i="4"/>
  <c r="H25" i="4"/>
  <c r="I25" i="4"/>
  <c r="J25" i="4"/>
  <c r="B26" i="4"/>
  <c r="C26" i="4"/>
  <c r="D26" i="4"/>
  <c r="E26" i="4"/>
  <c r="F26" i="4"/>
  <c r="G26" i="4"/>
  <c r="H26" i="4"/>
  <c r="I26" i="4"/>
  <c r="J26" i="4"/>
  <c r="B27" i="4"/>
  <c r="C27" i="4"/>
  <c r="D27" i="4"/>
  <c r="E27" i="4"/>
  <c r="F27" i="4"/>
  <c r="G27" i="4"/>
  <c r="H27" i="4"/>
  <c r="I27" i="4"/>
  <c r="J27" i="4"/>
  <c r="B28" i="4"/>
  <c r="C28" i="4"/>
  <c r="D28" i="4"/>
  <c r="E28" i="4"/>
  <c r="F28" i="4"/>
  <c r="G28" i="4"/>
  <c r="H28" i="4"/>
  <c r="I28" i="4"/>
  <c r="J28" i="4"/>
  <c r="B29" i="4"/>
  <c r="C29" i="4"/>
  <c r="D29" i="4"/>
  <c r="E29" i="4"/>
  <c r="F29" i="4"/>
  <c r="G29" i="4"/>
  <c r="H29" i="4"/>
  <c r="I29" i="4"/>
  <c r="J29" i="4"/>
  <c r="B30" i="4"/>
  <c r="C30" i="4"/>
  <c r="D30" i="4"/>
  <c r="E30" i="4"/>
  <c r="F30" i="4"/>
  <c r="G30" i="4"/>
  <c r="H30" i="4"/>
  <c r="I30" i="4"/>
  <c r="J30" i="4"/>
  <c r="B31" i="4"/>
  <c r="C31" i="4"/>
  <c r="D31" i="4"/>
  <c r="E31" i="4"/>
  <c r="F31" i="4"/>
  <c r="G31" i="4"/>
  <c r="H31" i="4"/>
  <c r="I31" i="4"/>
  <c r="J31" i="4"/>
  <c r="B32" i="4"/>
  <c r="C32" i="4"/>
  <c r="D32" i="4"/>
  <c r="E32" i="4"/>
  <c r="F32" i="4"/>
  <c r="G32" i="4"/>
  <c r="H32" i="4"/>
  <c r="I32" i="4"/>
  <c r="J32" i="4"/>
  <c r="B33" i="4"/>
  <c r="C33" i="4"/>
  <c r="D33" i="4"/>
  <c r="E33" i="4"/>
  <c r="F33" i="4"/>
  <c r="G33" i="4"/>
  <c r="H33" i="4"/>
  <c r="I33" i="4"/>
  <c r="J33" i="4"/>
  <c r="B34" i="4"/>
  <c r="C34" i="4"/>
  <c r="D34" i="4"/>
  <c r="E34" i="4"/>
  <c r="F34" i="4"/>
  <c r="G34" i="4"/>
  <c r="H34" i="4"/>
  <c r="I34" i="4"/>
  <c r="J34" i="4"/>
  <c r="B35" i="4"/>
  <c r="C35" i="4"/>
  <c r="D35" i="4"/>
  <c r="E35" i="4"/>
  <c r="F35" i="4"/>
  <c r="G35" i="4"/>
  <c r="H35" i="4"/>
  <c r="I35" i="4"/>
  <c r="J35" i="4"/>
  <c r="B36" i="4"/>
  <c r="C36" i="4"/>
  <c r="D36" i="4"/>
  <c r="E36" i="4"/>
  <c r="F36" i="4"/>
  <c r="G36" i="4"/>
  <c r="H36" i="4"/>
  <c r="I36" i="4"/>
  <c r="J36" i="4"/>
  <c r="B37" i="4"/>
  <c r="C37" i="4"/>
  <c r="D37" i="4"/>
  <c r="E37" i="4"/>
  <c r="F37" i="4"/>
  <c r="G37" i="4"/>
  <c r="H37" i="4"/>
  <c r="I37" i="4"/>
  <c r="J37" i="4"/>
  <c r="B38" i="4"/>
  <c r="C38" i="4"/>
  <c r="D38" i="4"/>
  <c r="E38" i="4"/>
  <c r="F38" i="4"/>
  <c r="G38" i="4"/>
  <c r="H38" i="4"/>
  <c r="I38" i="4"/>
  <c r="J38" i="4"/>
  <c r="B39" i="4"/>
  <c r="C39" i="4"/>
  <c r="D39" i="4"/>
  <c r="E39" i="4"/>
  <c r="F39" i="4"/>
  <c r="G39" i="4"/>
  <c r="H39" i="4"/>
  <c r="I39" i="4"/>
  <c r="J39" i="4"/>
  <c r="B40" i="4"/>
  <c r="C40" i="4"/>
  <c r="D40" i="4"/>
  <c r="E40" i="4"/>
  <c r="F40" i="4"/>
  <c r="G40" i="4"/>
  <c r="H40" i="4"/>
  <c r="I40" i="4"/>
  <c r="J40" i="4"/>
  <c r="B41" i="4"/>
  <c r="C41" i="4"/>
  <c r="D41" i="4"/>
  <c r="E41" i="4"/>
  <c r="F41" i="4"/>
  <c r="G41" i="4"/>
  <c r="H41" i="4"/>
  <c r="I41" i="4"/>
  <c r="J41" i="4"/>
  <c r="C8" i="4"/>
  <c r="D8" i="4"/>
  <c r="E8" i="4"/>
  <c r="F8" i="4"/>
  <c r="G8" i="4"/>
  <c r="H8" i="4"/>
  <c r="I8" i="4"/>
  <c r="J8" i="4"/>
  <c r="E9" i="2" l="1"/>
  <c r="C9" i="2"/>
  <c r="C5" i="2"/>
  <c r="D4" i="2"/>
  <c r="E5" i="2"/>
  <c r="D5" i="2"/>
  <c r="E4" i="2"/>
  <c r="C4" i="2"/>
  <c r="D9" i="2"/>
  <c r="F9" i="2"/>
  <c r="F5" i="2"/>
  <c r="F4" i="2"/>
  <c r="G5" i="2"/>
  <c r="G9" i="2"/>
  <c r="G4" i="2"/>
  <c r="H9" i="2"/>
  <c r="H4" i="2"/>
  <c r="H5" i="2"/>
  <c r="I9" i="2"/>
  <c r="I5" i="2"/>
  <c r="I4" i="2"/>
  <c r="J4" i="2"/>
  <c r="J5" i="2"/>
  <c r="J10" i="2"/>
  <c r="C5" i="4" l="1"/>
  <c r="C12" i="2" l="1"/>
  <c r="C13" i="2" s="1"/>
  <c r="B5" i="4"/>
  <c r="B12" i="2" s="1"/>
  <c r="D5" i="4"/>
  <c r="D12" i="2" s="1"/>
  <c r="D13" i="2" s="1"/>
  <c r="E5" i="4"/>
  <c r="E12" i="2" s="1"/>
  <c r="E13" i="2" s="1"/>
  <c r="F5" i="4"/>
  <c r="F12" i="2" s="1"/>
  <c r="F13" i="2" s="1"/>
  <c r="G5" i="4"/>
  <c r="G12" i="2" s="1"/>
  <c r="G13" i="2" s="1"/>
  <c r="H5" i="4"/>
  <c r="H12" i="2" s="1"/>
  <c r="H13" i="2" s="1"/>
  <c r="I5" i="4"/>
  <c r="I12" i="2" s="1"/>
  <c r="I13" i="2" s="1"/>
  <c r="J5" i="4"/>
  <c r="J12" i="2" s="1"/>
  <c r="J13" i="2" s="1"/>
  <c r="B13" i="2" l="1"/>
  <c r="B9" i="2" l="1"/>
  <c r="B10" i="2" s="1"/>
  <c r="B4" i="2"/>
  <c r="B5" i="2"/>
  <c r="B6" i="2" s="1"/>
  <c r="H14" i="2"/>
  <c r="J6" i="2"/>
  <c r="F14" i="2"/>
  <c r="I6" i="2"/>
  <c r="I10" i="2"/>
  <c r="D10" i="2"/>
  <c r="D6" i="2"/>
  <c r="G6" i="2"/>
  <c r="G10" i="2"/>
  <c r="C6" i="2"/>
  <c r="C10" i="2"/>
  <c r="B14" i="2"/>
  <c r="F6" i="2"/>
  <c r="F10" i="2"/>
  <c r="J14" i="2"/>
  <c r="G14" i="2"/>
  <c r="D14" i="2"/>
  <c r="E6" i="2"/>
  <c r="E10" i="2"/>
  <c r="H10" i="2"/>
  <c r="H6" i="2"/>
  <c r="C14" i="2"/>
  <c r="E14" i="2"/>
  <c r="I14" i="2"/>
  <c r="G111" i="4"/>
  <c r="J111" i="4"/>
  <c r="F111" i="4"/>
  <c r="H111" i="4"/>
  <c r="C111" i="4"/>
  <c r="B111" i="4"/>
  <c r="D111" i="4"/>
  <c r="I111" i="4"/>
  <c r="E111" i="4"/>
  <c r="E111" i="3"/>
  <c r="D111" i="3"/>
  <c r="C111" i="3"/>
  <c r="B111" i="3"/>
  <c r="C111" i="1" l="1"/>
  <c r="D111" i="1"/>
  <c r="E111" i="1"/>
  <c r="F111" i="1"/>
  <c r="G111" i="1"/>
  <c r="H111" i="1"/>
  <c r="I111" i="1"/>
  <c r="J111" i="1"/>
  <c r="B111" i="1"/>
</calcChain>
</file>

<file path=xl/sharedStrings.xml><?xml version="1.0" encoding="utf-8"?>
<sst xmlns="http://schemas.openxmlformats.org/spreadsheetml/2006/main" count="2666" uniqueCount="138">
  <si>
    <t>Kommune</t>
  </si>
  <si>
    <t>Langweiler</t>
  </si>
  <si>
    <t>Liquiditätskredite</t>
  </si>
  <si>
    <t>in %</t>
  </si>
  <si>
    <t>Durchschnitt</t>
  </si>
  <si>
    <t>Anzahl der OG mit Liquiditätskrediten</t>
  </si>
  <si>
    <t>Liquiditätskredite pro Einwohner</t>
  </si>
  <si>
    <t>Anzahl OG unter Landesdurchschnitt</t>
  </si>
  <si>
    <t>Anzahl OG unter LK</t>
  </si>
  <si>
    <t>Einwohnerzahl zum 30.06. d. J.</t>
  </si>
  <si>
    <t>?</t>
  </si>
  <si>
    <t>davon &gt; 1.000 € pro EW</t>
  </si>
  <si>
    <t>Landesdurchschnitt Liquiditätskredite***</t>
  </si>
  <si>
    <t>***Landesdurchschnitt Liquiditätskredite aus Kommunalberichten entnommen (2020 liegt noch nicht vor)</t>
  </si>
  <si>
    <t>Landkreis Kusel</t>
  </si>
  <si>
    <t>VG Kusel-Altenglan</t>
  </si>
  <si>
    <t>VG Lauterecken-Wolfstein</t>
  </si>
  <si>
    <t>VG Oberes Glantal</t>
  </si>
  <si>
    <t>Albessen</t>
  </si>
  <si>
    <t>Altenglan</t>
  </si>
  <si>
    <t>Bedesbach</t>
  </si>
  <si>
    <t>Blaubach</t>
  </si>
  <si>
    <t>Bosenbach</t>
  </si>
  <si>
    <t>Dennweiler-Frohnbach</t>
  </si>
  <si>
    <t>Ehweiler</t>
  </si>
  <si>
    <t>Elzweiler</t>
  </si>
  <si>
    <t>Erdesbach</t>
  </si>
  <si>
    <t>Etschberg</t>
  </si>
  <si>
    <t>Föckelberg</t>
  </si>
  <si>
    <t>Haschbach/Rbg.</t>
  </si>
  <si>
    <t>Herchweiler i.O.</t>
  </si>
  <si>
    <t>Horschbach</t>
  </si>
  <si>
    <t>Konken</t>
  </si>
  <si>
    <t>Körborn</t>
  </si>
  <si>
    <t>Kusel</t>
  </si>
  <si>
    <t>Neunkirchen/Pbg.</t>
  </si>
  <si>
    <t>Niederalben</t>
  </si>
  <si>
    <t>Niederstaufenbach</t>
  </si>
  <si>
    <t>Oberalben</t>
  </si>
  <si>
    <t>Oberstaufenbach</t>
  </si>
  <si>
    <t>Pfeffelbach</t>
  </si>
  <si>
    <t>Rammelsbach</t>
  </si>
  <si>
    <t>Rathsweiler</t>
  </si>
  <si>
    <t>Reichweiler</t>
  </si>
  <si>
    <t>Ruthweiler</t>
  </si>
  <si>
    <t>Rutsweiler/Glan</t>
  </si>
  <si>
    <t>Schellweiler</t>
  </si>
  <si>
    <t>Selchenbach</t>
  </si>
  <si>
    <t>Thallichtenberg</t>
  </si>
  <si>
    <t>Theisbergstegen</t>
  </si>
  <si>
    <t>Ulmet</t>
  </si>
  <si>
    <t>Welchweiler</t>
  </si>
  <si>
    <t>Adenbach</t>
  </si>
  <si>
    <t>Aschbach</t>
  </si>
  <si>
    <t>Buborn</t>
  </si>
  <si>
    <t>Cronenberg</t>
  </si>
  <si>
    <t>Deimberg</t>
  </si>
  <si>
    <t>Einöllen</t>
  </si>
  <si>
    <t>Eßweiler</t>
  </si>
  <si>
    <t>Ginsweiler</t>
  </si>
  <si>
    <t>Glanbrücken</t>
  </si>
  <si>
    <t>Grumbach</t>
  </si>
  <si>
    <t>Hausweiler</t>
  </si>
  <si>
    <t>Hefersweiler</t>
  </si>
  <si>
    <t>Heinzenhausen</t>
  </si>
  <si>
    <t>Herren-Sulzbach</t>
  </si>
  <si>
    <t>Hinzweiler</t>
  </si>
  <si>
    <t>Hohenöllen</t>
  </si>
  <si>
    <t>Homberg</t>
  </si>
  <si>
    <t>Hoppstädten</t>
  </si>
  <si>
    <t>Jettenbach</t>
  </si>
  <si>
    <t>Kappeln</t>
  </si>
  <si>
    <t>Kirrweiler</t>
  </si>
  <si>
    <t>Kreimbach-Kaulbach</t>
  </si>
  <si>
    <t>Lauterecken</t>
  </si>
  <si>
    <t>Lohnweiler</t>
  </si>
  <si>
    <t>Medard</t>
  </si>
  <si>
    <t>Merzweiler</t>
  </si>
  <si>
    <t>Nerzweiler</t>
  </si>
  <si>
    <t>Nußbach</t>
  </si>
  <si>
    <t>Oberweiler i.T.</t>
  </si>
  <si>
    <t>Oberweiler-Tiefenb.</t>
  </si>
  <si>
    <t>Odenbach</t>
  </si>
  <si>
    <t>Offenbach-Hundheim</t>
  </si>
  <si>
    <t>Reipoltskirchen</t>
  </si>
  <si>
    <t>Relsberg</t>
  </si>
  <si>
    <t>Rothselberg</t>
  </si>
  <si>
    <t>Rutsweiler/Lauter</t>
  </si>
  <si>
    <t>St.Julian</t>
  </si>
  <si>
    <t>Unterjeckenbach</t>
  </si>
  <si>
    <t>Wiesweiler</t>
  </si>
  <si>
    <t>Wolfstein</t>
  </si>
  <si>
    <t>Altenkirchen</t>
  </si>
  <si>
    <t>Börsborn</t>
  </si>
  <si>
    <t>Breitenbach</t>
  </si>
  <si>
    <t>Brücken/Pfalz</t>
  </si>
  <si>
    <t>Dittweiler</t>
  </si>
  <si>
    <t>Dunzweiler</t>
  </si>
  <si>
    <t>Frohnhofen</t>
  </si>
  <si>
    <t>Glan-Münchweiler</t>
  </si>
  <si>
    <t>Gries</t>
  </si>
  <si>
    <t>Henschtal</t>
  </si>
  <si>
    <t>Herschw.-Pettersh.</t>
  </si>
  <si>
    <t>Hüffler</t>
  </si>
  <si>
    <t>Krottelbach</t>
  </si>
  <si>
    <t>Langenbach</t>
  </si>
  <si>
    <t>Matzenbach</t>
  </si>
  <si>
    <t>Nanzdietschweiler</t>
  </si>
  <si>
    <t>Ohmbach</t>
  </si>
  <si>
    <t>Quirnbach</t>
  </si>
  <si>
    <t>Rehweiler</t>
  </si>
  <si>
    <t>Schönenberg-Kbg.</t>
  </si>
  <si>
    <t>Steinbach/Glan</t>
  </si>
  <si>
    <t>Wahnwegen</t>
  </si>
  <si>
    <t>Waldmohr</t>
  </si>
  <si>
    <t>Anzahl der OG im LK Kusel</t>
  </si>
  <si>
    <t>Liquiditätskredite LK KUS pro EW</t>
  </si>
  <si>
    <t>Planzahlen</t>
  </si>
  <si>
    <t>vorl. Ergebnis</t>
  </si>
  <si>
    <t>festgest. JA</t>
  </si>
  <si>
    <r>
      <t>* 201</t>
    </r>
    <r>
      <rPr>
        <sz val="11"/>
        <color rgb="FFFF0000"/>
        <rFont val="Arial"/>
        <family val="2"/>
      </rPr>
      <t>7</t>
    </r>
    <r>
      <rPr>
        <sz val="11"/>
        <color theme="1"/>
        <rFont val="Arial"/>
        <family val="2"/>
      </rPr>
      <t xml:space="preserve">-2019 Plandaten Liquiditätskredite LK KUS </t>
    </r>
  </si>
  <si>
    <t>Plan</t>
  </si>
  <si>
    <t>Ist</t>
  </si>
  <si>
    <t>vorläufiges IST</t>
  </si>
  <si>
    <t>Investitionskredite</t>
  </si>
  <si>
    <t>ja</t>
  </si>
  <si>
    <t>nein</t>
  </si>
  <si>
    <t>Rammeslbach</t>
  </si>
  <si>
    <t>1220,535,71</t>
  </si>
  <si>
    <t>beantragt-keine Zuweisung</t>
  </si>
  <si>
    <t>ja
Rückforderung Zuweisung</t>
  </si>
  <si>
    <t>i.Aufstellung</t>
  </si>
  <si>
    <t>-</t>
  </si>
  <si>
    <t>Durchschnitt VG-Umlage</t>
  </si>
  <si>
    <t>durchschnittl. Gesamtbelastung (mit KU)</t>
  </si>
  <si>
    <t>Plan Entwurf Verwaltung</t>
  </si>
  <si>
    <t>Gesamtsumme</t>
  </si>
  <si>
    <t>Summe: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</si>
</sst>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_ ;[Red]\-#,##0\ "/>
    <numFmt numFmtId="165" formatCode="#,##0.00\ [$€-407];[Red]\-#,##0.00\ [$€-407]"/>
    <numFmt numFmtId="166" formatCode="_-* #,##0.00\ [$€-407]_-;\-* #,##0.00\ [$€-407]_-;_-* &quot;-&quot;??\ [$€-407]_-;_-@_-"/>
    <numFmt numFmtId="167" formatCode="#,##0.00\ &quot;€&quot;"/>
    <numFmt numFmtId="168" formatCode="#,##0.00\ _€"/>
  </numFmts>
  <fonts count="27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indexed="10"/>
      <name val="Arial"/>
      <family val="2"/>
    </font>
    <font>
      <sz val="11"/>
      <color indexed="8"/>
      <name val="Arial"/>
      <family val="2"/>
    </font>
    <font>
      <i/>
      <sz val="11"/>
      <color theme="1"/>
      <name val="Arial"/>
      <family val="2"/>
    </font>
    <font>
      <i/>
      <sz val="11"/>
      <color rgb="FFFF0000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sz val="11"/>
      <color rgb="FF9C5700"/>
      <name val="Arial"/>
      <family val="2"/>
    </font>
    <font>
      <sz val="11"/>
      <color rgb="FF006600"/>
      <name val="Calibri"/>
      <family val="2"/>
      <scheme val="minor"/>
    </font>
    <font>
      <sz val="11"/>
      <color theme="1"/>
      <name val="Calibri"/>
      <family val="2"/>
    </font>
    <font>
      <sz val="11"/>
      <color theme="9" tint="-0.24997711111789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393"/>
        <bgColor indexed="64"/>
      </patternFill>
    </fill>
    <fill>
      <patternFill patternType="solid">
        <fgColor rgb="FFC5FFC5"/>
        <bgColor indexed="64"/>
      </patternFill>
    </fill>
    <fill>
      <patternFill patternType="solid">
        <fgColor rgb="FFFFE69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4" fontId="12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0" applyNumberFormat="0" applyBorder="0" applyAlignment="0" applyProtection="0"/>
    <xf numFmtId="44" fontId="12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" fillId="0" borderId="0"/>
  </cellStyleXfs>
  <cellXfs count="214">
    <xf numFmtId="0" fontId="0" fillId="0" borderId="0" xfId="0"/>
    <xf numFmtId="0" fontId="0" fillId="0" borderId="1" xfId="0" applyBorder="1"/>
    <xf numFmtId="0" fontId="5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0" xfId="0" applyFont="1"/>
    <xf numFmtId="0" fontId="9" fillId="0" borderId="1" xfId="0" applyFont="1" applyBorder="1"/>
    <xf numFmtId="0" fontId="5" fillId="0" borderId="1" xfId="0" applyFont="1" applyBorder="1"/>
    <xf numFmtId="0" fontId="5" fillId="0" borderId="1" xfId="0" applyFont="1" applyFill="1" applyBorder="1"/>
    <xf numFmtId="8" fontId="4" fillId="0" borderId="1" xfId="0" applyNumberFormat="1" applyFont="1" applyFill="1" applyBorder="1" applyAlignment="1">
      <alignment horizontal="right"/>
    </xf>
    <xf numFmtId="8" fontId="6" fillId="0" borderId="1" xfId="0" applyNumberFormat="1" applyFont="1" applyFill="1" applyBorder="1" applyAlignment="1">
      <alignment horizontal="right"/>
    </xf>
    <xf numFmtId="8" fontId="0" fillId="0" borderId="1" xfId="0" applyNumberFormat="1" applyFont="1" applyFill="1" applyBorder="1" applyAlignment="1">
      <alignment horizontal="right"/>
    </xf>
    <xf numFmtId="8" fontId="10" fillId="0" borderId="1" xfId="0" applyNumberFormat="1" applyFont="1" applyFill="1" applyBorder="1" applyAlignment="1">
      <alignment horizontal="right"/>
    </xf>
    <xf numFmtId="8" fontId="11" fillId="0" borderId="1" xfId="0" applyNumberFormat="1" applyFont="1" applyFill="1" applyBorder="1" applyAlignment="1">
      <alignment horizontal="right"/>
    </xf>
    <xf numFmtId="8" fontId="9" fillId="0" borderId="1" xfId="0" applyNumberFormat="1" applyFont="1" applyFill="1" applyBorder="1" applyAlignment="1">
      <alignment horizontal="right"/>
    </xf>
    <xf numFmtId="8" fontId="7" fillId="0" borderId="1" xfId="0" applyNumberFormat="1" applyFont="1" applyFill="1" applyBorder="1" applyAlignment="1">
      <alignment horizontal="right"/>
    </xf>
    <xf numFmtId="8" fontId="0" fillId="0" borderId="1" xfId="1" applyNumberFormat="1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3" fontId="0" fillId="0" borderId="1" xfId="0" applyNumberFormat="1" applyFill="1" applyBorder="1" applyAlignment="1">
      <alignment horizontal="center"/>
    </xf>
    <xf numFmtId="3" fontId="0" fillId="0" borderId="1" xfId="0" applyNumberFormat="1" applyFont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/>
    </xf>
    <xf numFmtId="0" fontId="5" fillId="0" borderId="0" xfId="0" applyFont="1"/>
    <xf numFmtId="8" fontId="0" fillId="0" borderId="1" xfId="0" applyNumberFormat="1" applyFont="1" applyBorder="1" applyAlignment="1">
      <alignment horizont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/>
    </xf>
    <xf numFmtId="10" fontId="15" fillId="0" borderId="1" xfId="0" applyNumberFormat="1" applyFont="1" applyFill="1" applyBorder="1" applyAlignment="1">
      <alignment horizontal="center"/>
    </xf>
    <xf numFmtId="10" fontId="14" fillId="0" borderId="1" xfId="0" applyNumberFormat="1" applyFont="1" applyFill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/>
    <xf numFmtId="164" fontId="6" fillId="0" borderId="1" xfId="0" applyNumberFormat="1" applyFont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8" fontId="15" fillId="0" borderId="1" xfId="0" applyNumberFormat="1" applyFont="1" applyBorder="1" applyAlignment="1">
      <alignment horizontal="center"/>
    </xf>
    <xf numFmtId="0" fontId="15" fillId="0" borderId="1" xfId="0" applyNumberFormat="1" applyFont="1" applyFill="1" applyBorder="1" applyAlignment="1">
      <alignment horizontal="center"/>
    </xf>
    <xf numFmtId="6" fontId="15" fillId="0" borderId="1" xfId="0" applyNumberFormat="1" applyFont="1" applyBorder="1" applyAlignment="1">
      <alignment horizontal="center"/>
    </xf>
    <xf numFmtId="6" fontId="15" fillId="2" borderId="1" xfId="0" applyNumberFormat="1" applyFont="1" applyFill="1" applyBorder="1" applyAlignment="1">
      <alignment horizontal="center"/>
    </xf>
    <xf numFmtId="0" fontId="15" fillId="2" borderId="1" xfId="0" applyNumberFormat="1" applyFont="1" applyFill="1" applyBorder="1" applyAlignment="1">
      <alignment horizontal="center"/>
    </xf>
    <xf numFmtId="0" fontId="14" fillId="0" borderId="1" xfId="0" applyFont="1" applyFill="1" applyBorder="1" applyAlignment="1">
      <alignment horizontal="left" vertical="center" wrapText="1"/>
    </xf>
    <xf numFmtId="6" fontId="15" fillId="0" borderId="1" xfId="0" applyNumberFormat="1" applyFont="1" applyFill="1" applyBorder="1" applyAlignment="1">
      <alignment horizontal="center"/>
    </xf>
    <xf numFmtId="8" fontId="15" fillId="0" borderId="1" xfId="0" applyNumberFormat="1" applyFont="1" applyFill="1" applyBorder="1" applyAlignment="1">
      <alignment horizontal="center"/>
    </xf>
    <xf numFmtId="8" fontId="0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5" fillId="0" borderId="1" xfId="0" applyFont="1" applyFill="1" applyBorder="1" applyAlignment="1">
      <alignment horizontal="center"/>
    </xf>
    <xf numFmtId="8" fontId="0" fillId="0" borderId="1" xfId="0" applyNumberForma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  <xf numFmtId="0" fontId="0" fillId="3" borderId="0" xfId="0" applyFont="1" applyFill="1"/>
    <xf numFmtId="0" fontId="5" fillId="3" borderId="1" xfId="0" applyFont="1" applyFill="1" applyBorder="1" applyAlignment="1">
      <alignment horizontal="center"/>
    </xf>
    <xf numFmtId="8" fontId="6" fillId="3" borderId="1" xfId="0" applyNumberFormat="1" applyFont="1" applyFill="1" applyBorder="1" applyAlignment="1">
      <alignment horizontal="right"/>
    </xf>
    <xf numFmtId="8" fontId="4" fillId="3" borderId="1" xfId="0" applyNumberFormat="1" applyFont="1" applyFill="1" applyBorder="1" applyAlignment="1">
      <alignment horizontal="right"/>
    </xf>
    <xf numFmtId="8" fontId="0" fillId="3" borderId="1" xfId="0" applyNumberFormat="1" applyFont="1" applyFill="1" applyBorder="1" applyAlignment="1">
      <alignment horizontal="right"/>
    </xf>
    <xf numFmtId="8" fontId="10" fillId="3" borderId="1" xfId="0" applyNumberFormat="1" applyFont="1" applyFill="1" applyBorder="1" applyAlignment="1">
      <alignment horizontal="right"/>
    </xf>
    <xf numFmtId="8" fontId="0" fillId="3" borderId="1" xfId="0" applyNumberFormat="1" applyFill="1" applyBorder="1" applyAlignment="1">
      <alignment horizontal="right"/>
    </xf>
    <xf numFmtId="8" fontId="7" fillId="3" borderId="1" xfId="0" applyNumberFormat="1" applyFont="1" applyFill="1" applyBorder="1" applyAlignment="1">
      <alignment horizontal="right"/>
    </xf>
    <xf numFmtId="8" fontId="0" fillId="3" borderId="1" xfId="1" applyNumberFormat="1" applyFont="1" applyFill="1" applyBorder="1" applyAlignment="1">
      <alignment vertical="center"/>
    </xf>
    <xf numFmtId="0" fontId="0" fillId="3" borderId="1" xfId="0" applyFill="1" applyBorder="1"/>
    <xf numFmtId="0" fontId="0" fillId="3" borderId="0" xfId="0" applyFill="1"/>
    <xf numFmtId="8" fontId="6" fillId="0" borderId="1" xfId="0" applyNumberFormat="1" applyFont="1" applyFill="1" applyBorder="1" applyAlignment="1">
      <alignment horizontal="right"/>
    </xf>
    <xf numFmtId="8" fontId="7" fillId="0" borderId="1" xfId="0" applyNumberFormat="1" applyFont="1" applyFill="1" applyBorder="1" applyAlignment="1">
      <alignment horizontal="right"/>
    </xf>
    <xf numFmtId="8" fontId="6" fillId="0" borderId="1" xfId="0" applyNumberFormat="1" applyFont="1" applyBorder="1" applyAlignment="1">
      <alignment horizontal="right"/>
    </xf>
    <xf numFmtId="3" fontId="6" fillId="0" borderId="1" xfId="0" applyNumberFormat="1" applyFont="1" applyFill="1" applyBorder="1" applyAlignment="1">
      <alignment horizontal="center"/>
    </xf>
    <xf numFmtId="3" fontId="6" fillId="3" borderId="1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/>
    </xf>
    <xf numFmtId="165" fontId="0" fillId="0" borderId="1" xfId="2" applyNumberFormat="1" applyFont="1" applyBorder="1" applyAlignment="1">
      <alignment horizontal="right"/>
    </xf>
    <xf numFmtId="6" fontId="6" fillId="0" borderId="1" xfId="0" applyNumberFormat="1" applyFont="1" applyFill="1" applyBorder="1" applyAlignment="1">
      <alignment horizontal="right"/>
    </xf>
    <xf numFmtId="6" fontId="6" fillId="3" borderId="1" xfId="0" applyNumberFormat="1" applyFont="1" applyFill="1" applyBorder="1" applyAlignment="1">
      <alignment horizontal="right"/>
    </xf>
    <xf numFmtId="0" fontId="17" fillId="4" borderId="0" xfId="7"/>
    <xf numFmtId="0" fontId="19" fillId="6" borderId="0" xfId="9"/>
    <xf numFmtId="0" fontId="18" fillId="5" borderId="0" xfId="8"/>
    <xf numFmtId="6" fontId="18" fillId="5" borderId="1" xfId="8" applyNumberFormat="1" applyBorder="1" applyAlignment="1">
      <alignment horizontal="right"/>
    </xf>
    <xf numFmtId="6" fontId="19" fillId="6" borderId="1" xfId="9" applyNumberFormat="1" applyBorder="1" applyAlignment="1">
      <alignment horizontal="right"/>
    </xf>
    <xf numFmtId="6" fontId="17" fillId="4" borderId="1" xfId="7" applyNumberFormat="1" applyBorder="1" applyAlignment="1">
      <alignment horizontal="right"/>
    </xf>
    <xf numFmtId="6" fontId="20" fillId="0" borderId="1" xfId="7" applyNumberFormat="1" applyFont="1" applyFill="1" applyBorder="1" applyAlignment="1">
      <alignment horizontal="right"/>
    </xf>
    <xf numFmtId="6" fontId="20" fillId="0" borderId="1" xfId="9" applyNumberFormat="1" applyFont="1" applyFill="1" applyBorder="1" applyAlignment="1">
      <alignment horizontal="right"/>
    </xf>
    <xf numFmtId="6" fontId="20" fillId="0" borderId="1" xfId="8" applyNumberFormat="1" applyFont="1" applyFill="1" applyBorder="1" applyAlignment="1">
      <alignment horizontal="right"/>
    </xf>
    <xf numFmtId="10" fontId="5" fillId="0" borderId="1" xfId="0" applyNumberFormat="1" applyFont="1" applyFill="1" applyBorder="1" applyAlignment="1">
      <alignment horizontal="center"/>
    </xf>
    <xf numFmtId="10" fontId="5" fillId="3" borderId="1" xfId="0" applyNumberFormat="1" applyFont="1" applyFill="1" applyBorder="1" applyAlignment="1">
      <alignment horizontal="center"/>
    </xf>
    <xf numFmtId="10" fontId="21" fillId="0" borderId="1" xfId="6" applyNumberFormat="1" applyFont="1" applyFill="1" applyBorder="1" applyAlignment="1">
      <alignment horizontal="right"/>
    </xf>
    <xf numFmtId="10" fontId="0" fillId="0" borderId="1" xfId="6" applyNumberFormat="1" applyFont="1" applyFill="1" applyBorder="1" applyAlignment="1">
      <alignment horizontal="right"/>
    </xf>
    <xf numFmtId="10" fontId="6" fillId="0" borderId="1" xfId="6" applyNumberFormat="1" applyFont="1" applyFill="1" applyBorder="1" applyAlignment="1">
      <alignment horizontal="right"/>
    </xf>
    <xf numFmtId="10" fontId="6" fillId="3" borderId="1" xfId="6" applyNumberFormat="1" applyFont="1" applyFill="1" applyBorder="1" applyAlignment="1">
      <alignment horizontal="right"/>
    </xf>
    <xf numFmtId="10" fontId="0" fillId="3" borderId="1" xfId="6" applyNumberFormat="1" applyFont="1" applyFill="1" applyBorder="1" applyAlignment="1">
      <alignment horizontal="right"/>
    </xf>
    <xf numFmtId="10" fontId="9" fillId="0" borderId="1" xfId="6" applyNumberFormat="1" applyFont="1" applyFill="1" applyBorder="1" applyAlignment="1">
      <alignment horizontal="right"/>
    </xf>
    <xf numFmtId="10" fontId="10" fillId="3" borderId="1" xfId="6" applyNumberFormat="1" applyFont="1" applyFill="1" applyBorder="1" applyAlignment="1">
      <alignment horizontal="right"/>
    </xf>
    <xf numFmtId="10" fontId="10" fillId="0" borderId="1" xfId="6" applyNumberFormat="1" applyFont="1" applyFill="1" applyBorder="1" applyAlignment="1">
      <alignment horizontal="right"/>
    </xf>
    <xf numFmtId="10" fontId="11" fillId="0" borderId="1" xfId="6" applyNumberFormat="1" applyFont="1" applyFill="1" applyBorder="1" applyAlignment="1">
      <alignment horizontal="right"/>
    </xf>
    <xf numFmtId="10" fontId="7" fillId="0" borderId="1" xfId="6" applyNumberFormat="1" applyFont="1" applyFill="1" applyBorder="1" applyAlignment="1">
      <alignment horizontal="right"/>
    </xf>
    <xf numFmtId="10" fontId="7" fillId="3" borderId="1" xfId="6" applyNumberFormat="1" applyFont="1" applyFill="1" applyBorder="1" applyAlignment="1">
      <alignment horizontal="right"/>
    </xf>
    <xf numFmtId="10" fontId="0" fillId="0" borderId="1" xfId="6" applyNumberFormat="1" applyFont="1" applyFill="1" applyBorder="1" applyAlignment="1">
      <alignment vertical="center"/>
    </xf>
    <xf numFmtId="10" fontId="0" fillId="3" borderId="1" xfId="6" applyNumberFormat="1" applyFont="1" applyFill="1" applyBorder="1" applyAlignment="1">
      <alignment vertical="center"/>
    </xf>
    <xf numFmtId="9" fontId="6" fillId="0" borderId="1" xfId="6" applyFont="1" applyFill="1" applyBorder="1" applyAlignment="1">
      <alignment horizontal="center"/>
    </xf>
    <xf numFmtId="9" fontId="6" fillId="3" borderId="1" xfId="6" applyFont="1" applyFill="1" applyBorder="1" applyAlignment="1">
      <alignment horizontal="center"/>
    </xf>
    <xf numFmtId="9" fontId="6" fillId="0" borderId="1" xfId="6" applyNumberFormat="1" applyFont="1" applyFill="1" applyBorder="1" applyAlignment="1">
      <alignment horizontal="center"/>
    </xf>
    <xf numFmtId="6" fontId="20" fillId="0" borderId="1" xfId="8" applyNumberFormat="1" applyFont="1" applyFill="1" applyBorder="1" applyAlignment="1">
      <alignment horizontal="center"/>
    </xf>
    <xf numFmtId="8" fontId="9" fillId="0" borderId="1" xfId="0" applyNumberFormat="1" applyFont="1" applyFill="1" applyBorder="1" applyAlignment="1">
      <alignment horizontal="center"/>
    </xf>
    <xf numFmtId="8" fontId="0" fillId="0" borderId="1" xfId="0" applyNumberFormat="1" applyFill="1" applyBorder="1" applyAlignment="1">
      <alignment horizontal="center"/>
    </xf>
    <xf numFmtId="8" fontId="6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10" fontId="16" fillId="3" borderId="1" xfId="6" applyNumberFormat="1" applyFont="1" applyFill="1" applyBorder="1" applyAlignment="1">
      <alignment horizontal="right"/>
    </xf>
    <xf numFmtId="10" fontId="16" fillId="0" borderId="1" xfId="6" applyNumberFormat="1" applyFont="1" applyFill="1" applyBorder="1" applyAlignment="1">
      <alignment horizontal="right"/>
    </xf>
    <xf numFmtId="6" fontId="20" fillId="0" borderId="1" xfId="7" applyNumberFormat="1" applyFont="1" applyFill="1" applyBorder="1" applyAlignment="1">
      <alignment horizontal="center"/>
    </xf>
    <xf numFmtId="6" fontId="20" fillId="0" borderId="1" xfId="9" applyNumberFormat="1" applyFont="1" applyFill="1" applyBorder="1" applyAlignment="1">
      <alignment horizontal="center"/>
    </xf>
    <xf numFmtId="8" fontId="17" fillId="4" borderId="1" xfId="7" applyNumberFormat="1" applyBorder="1" applyAlignment="1">
      <alignment horizontal="right"/>
    </xf>
    <xf numFmtId="8" fontId="19" fillId="6" borderId="1" xfId="9" applyNumberFormat="1" applyBorder="1" applyAlignment="1">
      <alignment horizontal="right"/>
    </xf>
    <xf numFmtId="8" fontId="18" fillId="5" borderId="1" xfId="8" applyNumberFormat="1" applyBorder="1" applyAlignment="1">
      <alignment horizontal="right"/>
    </xf>
    <xf numFmtId="10" fontId="4" fillId="0" borderId="0" xfId="6" applyNumberFormat="1" applyFont="1" applyFill="1" applyBorder="1" applyAlignment="1">
      <alignment horizontal="right"/>
    </xf>
    <xf numFmtId="8" fontId="0" fillId="0" borderId="0" xfId="0" applyNumberFormat="1" applyFont="1" applyFill="1" applyBorder="1" applyAlignment="1">
      <alignment horizontal="right"/>
    </xf>
    <xf numFmtId="8" fontId="6" fillId="0" borderId="0" xfId="0" applyNumberFormat="1" applyFont="1" applyFill="1" applyBorder="1" applyAlignment="1">
      <alignment horizontal="right"/>
    </xf>
    <xf numFmtId="0" fontId="0" fillId="0" borderId="0" xfId="0" applyBorder="1"/>
    <xf numFmtId="8" fontId="18" fillId="5" borderId="3" xfId="8" applyNumberFormat="1" applyBorder="1" applyAlignment="1">
      <alignment horizontal="right"/>
    </xf>
    <xf numFmtId="8" fontId="18" fillId="5" borderId="2" xfId="8" applyNumberFormat="1" applyBorder="1" applyAlignment="1">
      <alignment horizontal="right"/>
    </xf>
    <xf numFmtId="8" fontId="18" fillId="5" borderId="4" xfId="8" applyNumberFormat="1" applyBorder="1" applyAlignment="1">
      <alignment horizontal="right"/>
    </xf>
    <xf numFmtId="0" fontId="0" fillId="0" borderId="4" xfId="0" applyBorder="1"/>
    <xf numFmtId="164" fontId="6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9" fontId="0" fillId="3" borderId="1" xfId="6" applyFont="1" applyFill="1" applyBorder="1" applyAlignment="1">
      <alignment horizontal="right"/>
    </xf>
    <xf numFmtId="9" fontId="0" fillId="0" borderId="1" xfId="6" applyFont="1" applyFill="1" applyBorder="1" applyAlignment="1">
      <alignment horizontal="right"/>
    </xf>
    <xf numFmtId="6" fontId="6" fillId="4" borderId="1" xfId="7" applyNumberFormat="1" applyFont="1" applyBorder="1"/>
    <xf numFmtId="6" fontId="6" fillId="6" borderId="1" xfId="9" applyNumberFormat="1" applyFont="1" applyBorder="1"/>
    <xf numFmtId="6" fontId="23" fillId="6" borderId="1" xfId="9" applyNumberFormat="1" applyFont="1" applyBorder="1"/>
    <xf numFmtId="6" fontId="6" fillId="8" borderId="1" xfId="0" applyNumberFormat="1" applyFont="1" applyFill="1" applyBorder="1" applyAlignment="1">
      <alignment horizontal="right"/>
    </xf>
    <xf numFmtId="6" fontId="6" fillId="5" borderId="1" xfId="8" applyNumberFormat="1" applyFont="1" applyBorder="1"/>
    <xf numFmtId="9" fontId="0" fillId="9" borderId="1" xfId="0" applyNumberFormat="1" applyFont="1" applyFill="1" applyBorder="1" applyAlignment="1">
      <alignment horizontal="right"/>
    </xf>
    <xf numFmtId="9" fontId="6" fillId="9" borderId="1" xfId="0" applyNumberFormat="1" applyFont="1" applyFill="1" applyBorder="1" applyAlignment="1">
      <alignment horizontal="right"/>
    </xf>
    <xf numFmtId="9" fontId="6" fillId="10" borderId="1" xfId="0" applyNumberFormat="1" applyFont="1" applyFill="1" applyBorder="1" applyAlignment="1">
      <alignment horizontal="right"/>
    </xf>
    <xf numFmtId="10" fontId="6" fillId="0" borderId="1" xfId="6" applyNumberFormat="1" applyFont="1" applyBorder="1" applyAlignment="1">
      <alignment horizontal="right"/>
    </xf>
    <xf numFmtId="0" fontId="0" fillId="0" borderId="0" xfId="0"/>
    <xf numFmtId="0" fontId="0" fillId="0" borderId="1" xfId="0" applyBorder="1"/>
    <xf numFmtId="3" fontId="0" fillId="0" borderId="1" xfId="0" applyNumberForma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10" fontId="4" fillId="0" borderId="1" xfId="6" applyNumberFormat="1" applyFont="1" applyFill="1" applyBorder="1" applyAlignment="1">
      <alignment horizontal="right"/>
    </xf>
    <xf numFmtId="10" fontId="6" fillId="0" borderId="1" xfId="6" applyNumberFormat="1" applyFont="1" applyFill="1" applyBorder="1" applyAlignment="1">
      <alignment horizontal="right"/>
    </xf>
    <xf numFmtId="10" fontId="7" fillId="0" borderId="1" xfId="6" applyNumberFormat="1" applyFont="1" applyFill="1" applyBorder="1" applyAlignment="1">
      <alignment horizontal="right"/>
    </xf>
    <xf numFmtId="10" fontId="8" fillId="0" borderId="1" xfId="6" applyNumberFormat="1" applyFont="1" applyFill="1" applyBorder="1" applyAlignment="1">
      <alignment horizontal="right"/>
    </xf>
    <xf numFmtId="10" fontId="22" fillId="0" borderId="1" xfId="6" applyNumberFormat="1" applyFont="1" applyFill="1" applyBorder="1" applyAlignment="1">
      <alignment horizontal="left" wrapText="1"/>
    </xf>
    <xf numFmtId="8" fontId="24" fillId="4" borderId="1" xfId="7" applyNumberFormat="1" applyFont="1" applyBorder="1" applyAlignment="1">
      <alignment horizontal="right"/>
    </xf>
    <xf numFmtId="8" fontId="24" fillId="11" borderId="1" xfId="7" applyNumberFormat="1" applyFont="1" applyFill="1" applyBorder="1" applyAlignment="1">
      <alignment horizontal="right"/>
    </xf>
    <xf numFmtId="8" fontId="24" fillId="11" borderId="1" xfId="8" applyNumberFormat="1" applyFont="1" applyFill="1" applyBorder="1" applyAlignment="1">
      <alignment horizontal="right"/>
    </xf>
    <xf numFmtId="0" fontId="25" fillId="0" borderId="1" xfId="0" applyFont="1" applyBorder="1"/>
    <xf numFmtId="166" fontId="0" fillId="0" borderId="1" xfId="0" applyNumberFormat="1" applyBorder="1"/>
    <xf numFmtId="44" fontId="24" fillId="11" borderId="1" xfId="7" applyNumberFormat="1" applyFont="1" applyFill="1" applyBorder="1" applyAlignment="1">
      <alignment horizontal="right"/>
    </xf>
    <xf numFmtId="8" fontId="17" fillId="7" borderId="1" xfId="7" applyNumberFormat="1" applyFill="1" applyBorder="1" applyAlignment="1">
      <alignment horizontal="right"/>
    </xf>
    <xf numFmtId="8" fontId="19" fillId="12" borderId="1" xfId="9" applyNumberFormat="1" applyFill="1" applyBorder="1" applyAlignment="1">
      <alignment horizontal="right"/>
    </xf>
    <xf numFmtId="8" fontId="18" fillId="12" borderId="1" xfId="8" applyNumberFormat="1" applyFill="1" applyBorder="1" applyAlignment="1">
      <alignment horizontal="right"/>
    </xf>
    <xf numFmtId="8" fontId="26" fillId="12" borderId="1" xfId="8" applyNumberFormat="1" applyFont="1" applyFill="1" applyBorder="1" applyAlignment="1">
      <alignment horizontal="right"/>
    </xf>
    <xf numFmtId="8" fontId="19" fillId="11" borderId="1" xfId="9" applyNumberFormat="1" applyFill="1" applyBorder="1" applyAlignment="1">
      <alignment horizontal="right"/>
    </xf>
    <xf numFmtId="6" fontId="19" fillId="11" borderId="1" xfId="9" applyNumberFormat="1" applyFill="1" applyBorder="1" applyAlignment="1">
      <alignment horizontal="right"/>
    </xf>
    <xf numFmtId="6" fontId="19" fillId="12" borderId="1" xfId="9" applyNumberFormat="1" applyFill="1" applyBorder="1" applyAlignment="1">
      <alignment horizontal="right"/>
    </xf>
    <xf numFmtId="8" fontId="24" fillId="6" borderId="1" xfId="9" applyNumberFormat="1" applyFont="1" applyBorder="1" applyAlignment="1">
      <alignment horizontal="right"/>
    </xf>
    <xf numFmtId="8" fontId="19" fillId="7" borderId="1" xfId="9" applyNumberFormat="1" applyFill="1" applyBorder="1" applyAlignment="1">
      <alignment horizontal="right"/>
    </xf>
    <xf numFmtId="9" fontId="0" fillId="0" borderId="1" xfId="6" applyNumberFormat="1" applyFont="1" applyBorder="1" applyAlignment="1">
      <alignment horizontal="center"/>
    </xf>
    <xf numFmtId="9" fontId="0" fillId="0" borderId="1" xfId="6" applyFont="1" applyBorder="1" applyAlignment="1">
      <alignment horizontal="center"/>
    </xf>
    <xf numFmtId="10" fontId="6" fillId="12" borderId="1" xfId="6" applyNumberFormat="1" applyFont="1" applyFill="1" applyBorder="1" applyAlignment="1">
      <alignment horizontal="right"/>
    </xf>
    <xf numFmtId="8" fontId="0" fillId="13" borderId="1" xfId="1" applyNumberFormat="1" applyFont="1" applyFill="1" applyBorder="1" applyAlignment="1">
      <alignment vertical="center"/>
    </xf>
    <xf numFmtId="8" fontId="0" fillId="13" borderId="5" xfId="1" applyNumberFormat="1" applyFont="1" applyFill="1" applyBorder="1" applyAlignment="1">
      <alignment vertical="center"/>
    </xf>
    <xf numFmtId="8" fontId="0" fillId="7" borderId="1" xfId="1" applyNumberFormat="1" applyFont="1" applyFill="1" applyBorder="1" applyAlignment="1">
      <alignment vertical="center"/>
    </xf>
    <xf numFmtId="8" fontId="0" fillId="12" borderId="1" xfId="0" applyNumberFormat="1" applyFill="1" applyBorder="1"/>
    <xf numFmtId="8" fontId="0" fillId="0" borderId="1" xfId="0" applyNumberFormat="1" applyBorder="1"/>
    <xf numFmtId="167" fontId="0" fillId="12" borderId="1" xfId="0" applyNumberFormat="1" applyFill="1" applyBorder="1"/>
    <xf numFmtId="167" fontId="0" fillId="12" borderId="1" xfId="0" applyNumberFormat="1" applyFill="1" applyBorder="1" applyAlignment="1">
      <alignment horizontal="center"/>
    </xf>
    <xf numFmtId="0" fontId="0" fillId="12" borderId="1" xfId="0" applyFill="1" applyBorder="1"/>
    <xf numFmtId="167" fontId="4" fillId="12" borderId="1" xfId="0" applyNumberFormat="1" applyFont="1" applyFill="1" applyBorder="1"/>
    <xf numFmtId="167" fontId="0" fillId="0" borderId="1" xfId="0" applyNumberFormat="1" applyFill="1" applyBorder="1"/>
    <xf numFmtId="167" fontId="0" fillId="0" borderId="1" xfId="0" applyNumberFormat="1" applyBorder="1"/>
    <xf numFmtId="167" fontId="4" fillId="12" borderId="0" xfId="0" applyNumberFormat="1" applyFont="1" applyFill="1"/>
    <xf numFmtId="8" fontId="6" fillId="7" borderId="1" xfId="1" applyNumberFormat="1" applyFont="1" applyFill="1" applyBorder="1" applyAlignment="1">
      <alignment vertical="center"/>
    </xf>
    <xf numFmtId="8" fontId="6" fillId="13" borderId="1" xfId="1" applyNumberFormat="1" applyFont="1" applyFill="1" applyBorder="1" applyAlignment="1">
      <alignment vertical="center"/>
    </xf>
    <xf numFmtId="8" fontId="0" fillId="13" borderId="1" xfId="0" applyNumberFormat="1" applyFill="1" applyBorder="1" applyAlignment="1">
      <alignment horizontal="right"/>
    </xf>
    <xf numFmtId="8" fontId="0" fillId="12" borderId="1" xfId="1" applyNumberFormat="1" applyFont="1" applyFill="1" applyBorder="1" applyAlignment="1">
      <alignment vertical="center"/>
    </xf>
    <xf numFmtId="167" fontId="0" fillId="12" borderId="1" xfId="1" applyNumberFormat="1" applyFont="1" applyFill="1" applyBorder="1" applyAlignment="1">
      <alignment vertical="center"/>
    </xf>
    <xf numFmtId="167" fontId="0" fillId="0" borderId="1" xfId="1" applyNumberFormat="1" applyFont="1" applyFill="1" applyBorder="1" applyAlignment="1">
      <alignment vertical="center"/>
    </xf>
    <xf numFmtId="8" fontId="6" fillId="12" borderId="1" xfId="1" applyNumberFormat="1" applyFont="1" applyFill="1" applyBorder="1" applyAlignment="1">
      <alignment vertical="center"/>
    </xf>
    <xf numFmtId="167" fontId="6" fillId="12" borderId="1" xfId="1" applyNumberFormat="1" applyFont="1" applyFill="1" applyBorder="1" applyAlignment="1">
      <alignment vertical="center"/>
    </xf>
    <xf numFmtId="167" fontId="6" fillId="12" borderId="1" xfId="0" applyNumberFormat="1" applyFont="1" applyFill="1" applyBorder="1"/>
    <xf numFmtId="8" fontId="6" fillId="12" borderId="1" xfId="0" applyNumberFormat="1" applyFont="1" applyFill="1" applyBorder="1"/>
    <xf numFmtId="8" fontId="0" fillId="7" borderId="1" xfId="15" applyNumberFormat="1" applyFont="1" applyFill="1" applyBorder="1" applyAlignment="1">
      <alignment vertical="center"/>
    </xf>
    <xf numFmtId="167" fontId="4" fillId="12" borderId="1" xfId="15" applyNumberFormat="1" applyFont="1" applyFill="1" applyBorder="1" applyAlignment="1">
      <alignment vertical="center"/>
    </xf>
    <xf numFmtId="167" fontId="4" fillId="12" borderId="1" xfId="1" applyNumberFormat="1" applyFont="1" applyFill="1" applyBorder="1" applyAlignment="1">
      <alignment vertical="center"/>
    </xf>
    <xf numFmtId="167" fontId="23" fillId="6" borderId="1" xfId="2" applyNumberFormat="1" applyFont="1" applyFill="1" applyBorder="1"/>
    <xf numFmtId="167" fontId="23" fillId="6" borderId="0" xfId="2" applyNumberFormat="1" applyFont="1" applyFill="1"/>
    <xf numFmtId="167" fontId="4" fillId="7" borderId="1" xfId="1" applyNumberFormat="1" applyFont="1" applyFill="1" applyBorder="1" applyAlignment="1">
      <alignment vertical="center"/>
    </xf>
    <xf numFmtId="167" fontId="0" fillId="7" borderId="1" xfId="1" applyNumberFormat="1" applyFont="1" applyFill="1" applyBorder="1" applyAlignment="1">
      <alignment vertical="center"/>
    </xf>
    <xf numFmtId="168" fontId="0" fillId="12" borderId="1" xfId="1" applyNumberFormat="1" applyFont="1" applyFill="1" applyBorder="1" applyAlignment="1">
      <alignment vertical="center"/>
    </xf>
    <xf numFmtId="168" fontId="0" fillId="12" borderId="1" xfId="0" applyNumberFormat="1" applyFill="1" applyBorder="1"/>
    <xf numFmtId="167" fontId="0" fillId="3" borderId="1" xfId="0" applyNumberFormat="1" applyFill="1" applyBorder="1"/>
    <xf numFmtId="9" fontId="0" fillId="13" borderId="1" xfId="1" applyNumberFormat="1" applyFont="1" applyFill="1" applyBorder="1" applyAlignment="1">
      <alignment vertical="center"/>
    </xf>
    <xf numFmtId="9" fontId="0" fillId="0" borderId="1" xfId="0" applyNumberFormat="1" applyBorder="1"/>
    <xf numFmtId="9" fontId="0" fillId="12" borderId="1" xfId="0" applyNumberFormat="1" applyFill="1" applyBorder="1"/>
    <xf numFmtId="9" fontId="6" fillId="13" borderId="7" xfId="16" applyNumberFormat="1" applyFont="1" applyFill="1" applyBorder="1" applyAlignment="1">
      <alignment horizontal="right"/>
    </xf>
    <xf numFmtId="9" fontId="0" fillId="13" borderId="1" xfId="1" applyNumberFormat="1" applyFont="1" applyFill="1" applyBorder="1" applyAlignment="1">
      <alignment horizontal="right" vertical="center"/>
    </xf>
    <xf numFmtId="9" fontId="6" fillId="0" borderId="1" xfId="16" applyNumberFormat="1" applyFont="1" applyFill="1" applyBorder="1" applyAlignment="1">
      <alignment horizontal="right"/>
    </xf>
    <xf numFmtId="9" fontId="6" fillId="13" borderId="1" xfId="16" applyNumberFormat="1" applyFont="1" applyFill="1" applyBorder="1" applyAlignment="1">
      <alignment horizontal="right"/>
    </xf>
    <xf numFmtId="9" fontId="16" fillId="13" borderId="1" xfId="1" applyNumberFormat="1" applyFont="1" applyFill="1" applyBorder="1" applyAlignment="1">
      <alignment horizontal="right" vertical="center"/>
    </xf>
    <xf numFmtId="9" fontId="0" fillId="0" borderId="1" xfId="0" applyNumberFormat="1" applyBorder="1" applyAlignment="1">
      <alignment horizontal="right"/>
    </xf>
    <xf numFmtId="9" fontId="0" fillId="12" borderId="1" xfId="0" applyNumberFormat="1" applyFill="1" applyBorder="1" applyAlignment="1">
      <alignment horizontal="right"/>
    </xf>
    <xf numFmtId="10" fontId="0" fillId="0" borderId="1" xfId="6" applyNumberFormat="1" applyFont="1" applyFill="1" applyBorder="1" applyAlignment="1">
      <alignment horizontal="right" vertical="center"/>
    </xf>
    <xf numFmtId="10" fontId="0" fillId="13" borderId="1" xfId="6" applyNumberFormat="1" applyFont="1" applyFill="1" applyBorder="1" applyAlignment="1">
      <alignment horizontal="right" vertical="center"/>
    </xf>
    <xf numFmtId="0" fontId="0" fillId="13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10" fontId="0" fillId="3" borderId="1" xfId="6" applyNumberFormat="1" applyFont="1" applyFill="1" applyBorder="1" applyAlignment="1">
      <alignment horizontal="right" vertical="center"/>
    </xf>
    <xf numFmtId="10" fontId="0" fillId="12" borderId="1" xfId="6" applyNumberFormat="1" applyFont="1" applyFill="1" applyBorder="1"/>
    <xf numFmtId="10" fontId="0" fillId="0" borderId="1" xfId="0" applyNumberFormat="1" applyBorder="1"/>
    <xf numFmtId="44" fontId="0" fillId="0" borderId="1" xfId="2" applyFont="1" applyFill="1" applyBorder="1"/>
    <xf numFmtId="0" fontId="13" fillId="0" borderId="0" xfId="0" applyFont="1" applyAlignment="1">
      <alignment horizontal="left"/>
    </xf>
    <xf numFmtId="0" fontId="0" fillId="0" borderId="6" xfId="0" applyFont="1" applyBorder="1" applyAlignment="1">
      <alignment horizontal="center"/>
    </xf>
    <xf numFmtId="0" fontId="0" fillId="0" borderId="0" xfId="0" applyAlignment="1">
      <alignment horizontal="left"/>
    </xf>
  </cellXfs>
  <cellStyles count="17">
    <cellStyle name="Euro" xfId="1" xr:uid="{00000000-0005-0000-0000-000000000000}"/>
    <cellStyle name="Euro 2" xfId="3" xr:uid="{00000000-0005-0000-0000-000001000000}"/>
    <cellStyle name="Euro 2 2" xfId="12" xr:uid="{00000000-0005-0000-0000-000001000000}"/>
    <cellStyle name="Euro 2 2 2" xfId="15" xr:uid="{E43E1DF8-1752-4DF0-95E0-C801981EA94C}"/>
    <cellStyle name="Euro 3" xfId="10" xr:uid="{00000000-0005-0000-0000-000000000000}"/>
    <cellStyle name="Gut" xfId="7" builtinId="26"/>
    <cellStyle name="Neutral" xfId="9" builtinId="28"/>
    <cellStyle name="Prozent" xfId="6" builtinId="5"/>
    <cellStyle name="Schlecht" xfId="8" builtinId="27"/>
    <cellStyle name="Standard" xfId="0" builtinId="0"/>
    <cellStyle name="Standard 2" xfId="4" xr:uid="{00000000-0005-0000-0000-000007000000}"/>
    <cellStyle name="Standard 2 2" xfId="13" xr:uid="{00000000-0005-0000-0000-000007000000}"/>
    <cellStyle name="Standard 3" xfId="16" xr:uid="{7BAFFC01-8712-4894-933C-BBB0AA170D67}"/>
    <cellStyle name="Währung" xfId="2" builtinId="4"/>
    <cellStyle name="Währung 2" xfId="5" xr:uid="{00000000-0005-0000-0000-000009000000}"/>
    <cellStyle name="Währung 2 2" xfId="14" xr:uid="{00000000-0005-0000-0000-000009000000}"/>
    <cellStyle name="Währung 3" xfId="11" xr:uid="{00000000-0005-0000-0000-000036000000}"/>
  </cellStyles>
  <dxfs count="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1"/>
  <sheetViews>
    <sheetView zoomScale="120" zoomScaleNormal="12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M5" sqref="M5"/>
    </sheetView>
  </sheetViews>
  <sheetFormatPr baseColWidth="10" defaultRowHeight="14.25" x14ac:dyDescent="0.2"/>
  <cols>
    <col min="1" max="1" width="30.125" customWidth="1"/>
  </cols>
  <sheetData>
    <row r="1" spans="1:13" ht="20.25" x14ac:dyDescent="0.3">
      <c r="A1" s="211" t="s">
        <v>9</v>
      </c>
      <c r="B1" s="211"/>
      <c r="C1" s="211"/>
      <c r="D1" s="211"/>
      <c r="E1" s="211"/>
      <c r="F1" s="211"/>
      <c r="G1" s="211"/>
      <c r="H1" s="211"/>
      <c r="I1" s="211"/>
      <c r="J1" s="211"/>
    </row>
    <row r="3" spans="1:13" ht="15" x14ac:dyDescent="0.25">
      <c r="A3" s="6" t="s">
        <v>0</v>
      </c>
      <c r="B3" s="2">
        <v>2011</v>
      </c>
      <c r="C3" s="2">
        <v>2012</v>
      </c>
      <c r="D3" s="2">
        <v>2013</v>
      </c>
      <c r="E3" s="2">
        <v>2014</v>
      </c>
      <c r="F3" s="2">
        <v>2015</v>
      </c>
      <c r="G3" s="2">
        <v>2016</v>
      </c>
      <c r="H3" s="2">
        <v>2017</v>
      </c>
      <c r="I3" s="2">
        <v>2018</v>
      </c>
      <c r="J3" s="2">
        <v>2019</v>
      </c>
      <c r="K3" s="45">
        <v>2020</v>
      </c>
      <c r="L3" s="137">
        <v>2021</v>
      </c>
      <c r="M3" s="137">
        <v>2022</v>
      </c>
    </row>
    <row r="4" spans="1:13" ht="15" x14ac:dyDescent="0.25">
      <c r="A4" s="6"/>
      <c r="B4" s="2"/>
      <c r="C4" s="2"/>
      <c r="D4" s="2"/>
      <c r="E4" s="2"/>
      <c r="F4" s="2"/>
      <c r="G4" s="2"/>
      <c r="H4" s="2"/>
      <c r="I4" s="2"/>
      <c r="J4" s="2"/>
      <c r="K4" s="1"/>
      <c r="L4" s="116"/>
      <c r="M4" s="132"/>
    </row>
    <row r="5" spans="1:13" ht="15" x14ac:dyDescent="0.25">
      <c r="A5" s="6" t="s">
        <v>14</v>
      </c>
      <c r="B5" s="19">
        <v>73118</v>
      </c>
      <c r="C5" s="21">
        <v>72458</v>
      </c>
      <c r="D5" s="21">
        <v>71713</v>
      </c>
      <c r="E5" s="21">
        <v>71138</v>
      </c>
      <c r="F5" s="21">
        <v>71174</v>
      </c>
      <c r="G5" s="32">
        <v>71544</v>
      </c>
      <c r="H5" s="20">
        <v>71320</v>
      </c>
      <c r="I5" s="21">
        <v>71148</v>
      </c>
      <c r="J5" s="21">
        <v>70826</v>
      </c>
      <c r="K5" s="65">
        <v>70454</v>
      </c>
      <c r="L5" s="65">
        <v>70348</v>
      </c>
      <c r="M5" s="134">
        <v>71085</v>
      </c>
    </row>
    <row r="6" spans="1:13" ht="15" x14ac:dyDescent="0.25">
      <c r="A6" s="6"/>
      <c r="B6" s="2"/>
      <c r="C6" s="2"/>
      <c r="D6" s="2"/>
      <c r="E6" s="2"/>
      <c r="F6" s="2"/>
      <c r="G6" s="32"/>
      <c r="H6" s="2"/>
      <c r="I6" s="2"/>
      <c r="J6" s="2"/>
      <c r="K6" s="2"/>
      <c r="L6" s="2"/>
      <c r="M6" s="132"/>
    </row>
    <row r="7" spans="1:13" ht="15" x14ac:dyDescent="0.25">
      <c r="A7" s="6" t="s">
        <v>15</v>
      </c>
      <c r="B7" s="2"/>
      <c r="C7" s="2"/>
      <c r="D7" s="2"/>
      <c r="E7" s="2"/>
      <c r="F7" s="2"/>
      <c r="G7" s="32"/>
      <c r="H7" s="2"/>
      <c r="I7" s="2"/>
      <c r="J7" s="2"/>
      <c r="K7" s="2"/>
      <c r="L7" s="2"/>
      <c r="M7" s="132"/>
    </row>
    <row r="8" spans="1:13" x14ac:dyDescent="0.2">
      <c r="A8" s="3" t="s">
        <v>18</v>
      </c>
      <c r="B8" s="21">
        <v>165</v>
      </c>
      <c r="C8" s="21">
        <v>162</v>
      </c>
      <c r="D8" s="21">
        <v>149</v>
      </c>
      <c r="E8" s="21">
        <v>136</v>
      </c>
      <c r="F8" s="21">
        <v>141</v>
      </c>
      <c r="G8" s="32">
        <v>136</v>
      </c>
      <c r="H8" s="32">
        <v>136</v>
      </c>
      <c r="I8" s="21">
        <v>140</v>
      </c>
      <c r="J8" s="21">
        <v>134</v>
      </c>
      <c r="K8" s="65">
        <v>135</v>
      </c>
      <c r="L8" s="65">
        <v>141</v>
      </c>
      <c r="M8" s="134">
        <v>144</v>
      </c>
    </row>
    <row r="9" spans="1:13" x14ac:dyDescent="0.2">
      <c r="A9" s="3" t="s">
        <v>19</v>
      </c>
      <c r="B9" s="21">
        <v>3069</v>
      </c>
      <c r="C9" s="21">
        <v>3005</v>
      </c>
      <c r="D9" s="21">
        <v>2974</v>
      </c>
      <c r="E9" s="21">
        <v>2984</v>
      </c>
      <c r="F9" s="21">
        <v>2774</v>
      </c>
      <c r="G9" s="32">
        <v>2797</v>
      </c>
      <c r="H9" s="32">
        <v>2812</v>
      </c>
      <c r="I9" s="21">
        <v>2748</v>
      </c>
      <c r="J9" s="21">
        <v>2761</v>
      </c>
      <c r="K9" s="65">
        <v>2723</v>
      </c>
      <c r="L9" s="65">
        <v>2751</v>
      </c>
      <c r="M9" s="134">
        <v>2783</v>
      </c>
    </row>
    <row r="10" spans="1:13" x14ac:dyDescent="0.2">
      <c r="A10" s="3" t="s">
        <v>20</v>
      </c>
      <c r="B10" s="21">
        <v>846</v>
      </c>
      <c r="C10" s="21">
        <v>859</v>
      </c>
      <c r="D10" s="21">
        <v>828</v>
      </c>
      <c r="E10" s="21">
        <v>823</v>
      </c>
      <c r="F10" s="21">
        <v>797</v>
      </c>
      <c r="G10" s="32">
        <v>788</v>
      </c>
      <c r="H10" s="32">
        <v>795</v>
      </c>
      <c r="I10" s="21">
        <v>783</v>
      </c>
      <c r="J10" s="21">
        <v>802</v>
      </c>
      <c r="K10" s="65">
        <v>779</v>
      </c>
      <c r="L10" s="65">
        <v>779</v>
      </c>
      <c r="M10" s="134">
        <v>759</v>
      </c>
    </row>
    <row r="11" spans="1:13" x14ac:dyDescent="0.2">
      <c r="A11" s="3" t="s">
        <v>21</v>
      </c>
      <c r="B11" s="21">
        <v>411</v>
      </c>
      <c r="C11" s="21">
        <v>403</v>
      </c>
      <c r="D11" s="21">
        <v>392</v>
      </c>
      <c r="E11" s="21">
        <v>399</v>
      </c>
      <c r="F11" s="21">
        <v>395</v>
      </c>
      <c r="G11" s="32">
        <v>397</v>
      </c>
      <c r="H11" s="32">
        <v>409</v>
      </c>
      <c r="I11" s="20">
        <v>398</v>
      </c>
      <c r="J11" s="21">
        <v>379</v>
      </c>
      <c r="K11" s="65">
        <v>389</v>
      </c>
      <c r="L11" s="65">
        <v>376</v>
      </c>
      <c r="M11" s="134">
        <v>401</v>
      </c>
    </row>
    <row r="12" spans="1:13" x14ac:dyDescent="0.2">
      <c r="A12" s="3" t="s">
        <v>22</v>
      </c>
      <c r="B12" s="21">
        <v>800</v>
      </c>
      <c r="C12" s="21">
        <v>780</v>
      </c>
      <c r="D12" s="21">
        <v>769</v>
      </c>
      <c r="E12" s="21">
        <v>752</v>
      </c>
      <c r="F12" s="21">
        <v>726</v>
      </c>
      <c r="G12" s="32">
        <v>727</v>
      </c>
      <c r="H12" s="32">
        <v>731</v>
      </c>
      <c r="I12" s="20">
        <v>694</v>
      </c>
      <c r="J12" s="21">
        <v>671</v>
      </c>
      <c r="K12" s="65">
        <v>650</v>
      </c>
      <c r="L12" s="65">
        <v>679</v>
      </c>
      <c r="M12" s="134">
        <v>692</v>
      </c>
    </row>
    <row r="13" spans="1:13" x14ac:dyDescent="0.2">
      <c r="A13" s="3" t="s">
        <v>23</v>
      </c>
      <c r="B13" s="21">
        <v>289</v>
      </c>
      <c r="C13" s="21">
        <v>284</v>
      </c>
      <c r="D13" s="21">
        <v>277</v>
      </c>
      <c r="E13" s="21">
        <v>276</v>
      </c>
      <c r="F13" s="21">
        <v>284</v>
      </c>
      <c r="G13" s="32">
        <v>268</v>
      </c>
      <c r="H13" s="32">
        <v>277</v>
      </c>
      <c r="I13" s="21">
        <v>278</v>
      </c>
      <c r="J13" s="21">
        <v>274</v>
      </c>
      <c r="K13" s="65">
        <v>268</v>
      </c>
      <c r="L13" s="65">
        <v>266</v>
      </c>
      <c r="M13" s="134">
        <v>270</v>
      </c>
    </row>
    <row r="14" spans="1:13" x14ac:dyDescent="0.2">
      <c r="A14" s="3" t="s">
        <v>24</v>
      </c>
      <c r="B14" s="21">
        <v>176</v>
      </c>
      <c r="C14" s="21">
        <v>170</v>
      </c>
      <c r="D14" s="21">
        <v>165</v>
      </c>
      <c r="E14" s="21">
        <v>164</v>
      </c>
      <c r="F14" s="21">
        <v>171</v>
      </c>
      <c r="G14" s="32">
        <v>169</v>
      </c>
      <c r="H14" s="32">
        <v>166</v>
      </c>
      <c r="I14" s="21">
        <v>164</v>
      </c>
      <c r="J14" s="21">
        <v>165</v>
      </c>
      <c r="K14" s="65">
        <v>165</v>
      </c>
      <c r="L14" s="65">
        <v>168</v>
      </c>
      <c r="M14" s="134">
        <v>167</v>
      </c>
    </row>
    <row r="15" spans="1:13" x14ac:dyDescent="0.2">
      <c r="A15" s="3" t="s">
        <v>25</v>
      </c>
      <c r="B15" s="21">
        <v>119</v>
      </c>
      <c r="C15" s="21">
        <v>117</v>
      </c>
      <c r="D15" s="21">
        <v>108</v>
      </c>
      <c r="E15" s="21">
        <v>106</v>
      </c>
      <c r="F15" s="21">
        <v>109</v>
      </c>
      <c r="G15" s="32">
        <v>105</v>
      </c>
      <c r="H15" s="32">
        <v>115</v>
      </c>
      <c r="I15" s="21">
        <v>119</v>
      </c>
      <c r="J15" s="21">
        <v>121</v>
      </c>
      <c r="K15" s="65">
        <v>117</v>
      </c>
      <c r="L15" s="65">
        <v>122</v>
      </c>
      <c r="M15" s="134">
        <v>128</v>
      </c>
    </row>
    <row r="16" spans="1:13" x14ac:dyDescent="0.2">
      <c r="A16" s="3" t="s">
        <v>26</v>
      </c>
      <c r="B16" s="21">
        <v>639</v>
      </c>
      <c r="C16" s="21">
        <v>638</v>
      </c>
      <c r="D16" s="21">
        <v>649</v>
      </c>
      <c r="E16" s="21">
        <v>638</v>
      </c>
      <c r="F16" s="21">
        <v>610</v>
      </c>
      <c r="G16" s="32">
        <v>624</v>
      </c>
      <c r="H16" s="32">
        <v>609</v>
      </c>
      <c r="I16" s="20">
        <v>622</v>
      </c>
      <c r="J16" s="21">
        <v>606</v>
      </c>
      <c r="K16" s="65">
        <v>604</v>
      </c>
      <c r="L16" s="65">
        <v>590</v>
      </c>
      <c r="M16" s="134">
        <v>603</v>
      </c>
    </row>
    <row r="17" spans="1:13" x14ac:dyDescent="0.2">
      <c r="A17" s="3" t="s">
        <v>27</v>
      </c>
      <c r="B17" s="21">
        <v>679</v>
      </c>
      <c r="C17" s="21">
        <v>668</v>
      </c>
      <c r="D17" s="21">
        <v>667</v>
      </c>
      <c r="E17" s="21">
        <v>685</v>
      </c>
      <c r="F17" s="21">
        <v>678</v>
      </c>
      <c r="G17" s="32">
        <v>664</v>
      </c>
      <c r="H17" s="32">
        <v>667</v>
      </c>
      <c r="I17" s="21">
        <v>670</v>
      </c>
      <c r="J17" s="21">
        <v>667</v>
      </c>
      <c r="K17" s="65">
        <v>655</v>
      </c>
      <c r="L17" s="65">
        <v>664</v>
      </c>
      <c r="M17" s="134">
        <v>663</v>
      </c>
    </row>
    <row r="18" spans="1:13" x14ac:dyDescent="0.2">
      <c r="A18" s="3" t="s">
        <v>28</v>
      </c>
      <c r="B18" s="21">
        <v>412</v>
      </c>
      <c r="C18" s="21">
        <v>425</v>
      </c>
      <c r="D18" s="21">
        <v>410</v>
      </c>
      <c r="E18" s="21">
        <v>417</v>
      </c>
      <c r="F18" s="21">
        <v>368</v>
      </c>
      <c r="G18" s="32">
        <v>375</v>
      </c>
      <c r="H18" s="32">
        <v>367</v>
      </c>
      <c r="I18" s="21">
        <v>378</v>
      </c>
      <c r="J18" s="21">
        <v>385</v>
      </c>
      <c r="K18" s="65">
        <v>378</v>
      </c>
      <c r="L18" s="65">
        <v>367</v>
      </c>
      <c r="M18" s="134">
        <v>368</v>
      </c>
    </row>
    <row r="19" spans="1:13" x14ac:dyDescent="0.2">
      <c r="A19" s="3" t="s">
        <v>29</v>
      </c>
      <c r="B19" s="21">
        <v>717</v>
      </c>
      <c r="C19" s="21">
        <v>728</v>
      </c>
      <c r="D19" s="21">
        <v>733</v>
      </c>
      <c r="E19" s="21">
        <v>710</v>
      </c>
      <c r="F19" s="21">
        <v>713</v>
      </c>
      <c r="G19" s="32">
        <v>711</v>
      </c>
      <c r="H19" s="32">
        <v>692</v>
      </c>
      <c r="I19" s="21">
        <v>688</v>
      </c>
      <c r="J19" s="21">
        <v>675</v>
      </c>
      <c r="K19" s="65">
        <v>664</v>
      </c>
      <c r="L19" s="65">
        <v>662</v>
      </c>
      <c r="M19" s="134">
        <v>656</v>
      </c>
    </row>
    <row r="20" spans="1:13" x14ac:dyDescent="0.2">
      <c r="A20" s="3" t="s">
        <v>30</v>
      </c>
      <c r="B20" s="21">
        <v>532</v>
      </c>
      <c r="C20" s="21">
        <v>518</v>
      </c>
      <c r="D20" s="21">
        <v>508</v>
      </c>
      <c r="E20" s="21">
        <v>498</v>
      </c>
      <c r="F20" s="21">
        <v>504</v>
      </c>
      <c r="G20" s="32">
        <v>498</v>
      </c>
      <c r="H20" s="32">
        <v>489</v>
      </c>
      <c r="I20" s="21">
        <v>504</v>
      </c>
      <c r="J20" s="21">
        <v>508</v>
      </c>
      <c r="K20" s="65">
        <v>490</v>
      </c>
      <c r="L20" s="65">
        <v>484</v>
      </c>
      <c r="M20" s="134">
        <v>485</v>
      </c>
    </row>
    <row r="21" spans="1:13" x14ac:dyDescent="0.2">
      <c r="A21" s="3" t="s">
        <v>31</v>
      </c>
      <c r="B21" s="21">
        <v>295</v>
      </c>
      <c r="C21" s="21">
        <v>289</v>
      </c>
      <c r="D21" s="21">
        <v>287</v>
      </c>
      <c r="E21" s="21">
        <v>277</v>
      </c>
      <c r="F21" s="21">
        <v>257</v>
      </c>
      <c r="G21" s="32">
        <v>247</v>
      </c>
      <c r="H21" s="32">
        <v>235</v>
      </c>
      <c r="I21" s="21">
        <v>229</v>
      </c>
      <c r="J21" s="21">
        <v>227</v>
      </c>
      <c r="K21" s="65">
        <v>229</v>
      </c>
      <c r="L21" s="65">
        <v>227</v>
      </c>
      <c r="M21" s="134">
        <v>227</v>
      </c>
    </row>
    <row r="22" spans="1:13" x14ac:dyDescent="0.2">
      <c r="A22" s="3" t="s">
        <v>32</v>
      </c>
      <c r="B22" s="21">
        <v>768</v>
      </c>
      <c r="C22" s="21">
        <v>748</v>
      </c>
      <c r="D22" s="21">
        <v>765</v>
      </c>
      <c r="E22" s="21">
        <v>753</v>
      </c>
      <c r="F22" s="21">
        <v>758</v>
      </c>
      <c r="G22" s="32">
        <v>797</v>
      </c>
      <c r="H22" s="32">
        <v>784</v>
      </c>
      <c r="I22" s="18">
        <v>824</v>
      </c>
      <c r="J22" s="18">
        <v>829</v>
      </c>
      <c r="K22" s="18">
        <v>350</v>
      </c>
      <c r="L22" s="18">
        <v>337</v>
      </c>
      <c r="M22" s="133">
        <v>332</v>
      </c>
    </row>
    <row r="23" spans="1:13" x14ac:dyDescent="0.2">
      <c r="A23" s="3" t="s">
        <v>33</v>
      </c>
      <c r="B23" s="21">
        <v>359</v>
      </c>
      <c r="C23" s="21">
        <v>354</v>
      </c>
      <c r="D23" s="21">
        <v>351</v>
      </c>
      <c r="E23" s="21">
        <v>354</v>
      </c>
      <c r="F23" s="21">
        <v>342</v>
      </c>
      <c r="G23" s="32">
        <v>340</v>
      </c>
      <c r="H23" s="32">
        <v>344</v>
      </c>
      <c r="I23" s="18">
        <v>349</v>
      </c>
      <c r="J23" s="18">
        <v>358</v>
      </c>
      <c r="K23" s="18">
        <v>844</v>
      </c>
      <c r="L23" s="18">
        <v>815</v>
      </c>
      <c r="M23" s="133">
        <v>831</v>
      </c>
    </row>
    <row r="24" spans="1:13" x14ac:dyDescent="0.2">
      <c r="A24" s="3" t="s">
        <v>34</v>
      </c>
      <c r="B24" s="21">
        <v>5388</v>
      </c>
      <c r="C24" s="21">
        <v>5319</v>
      </c>
      <c r="D24" s="21">
        <v>5320</v>
      </c>
      <c r="E24" s="21">
        <v>5267</v>
      </c>
      <c r="F24" s="21">
        <v>4966</v>
      </c>
      <c r="G24" s="32">
        <v>5296</v>
      </c>
      <c r="H24" s="32">
        <v>5396</v>
      </c>
      <c r="I24" s="32">
        <v>5405</v>
      </c>
      <c r="J24" s="32">
        <v>5486</v>
      </c>
      <c r="K24" s="32">
        <v>5414</v>
      </c>
      <c r="L24" s="32">
        <v>5442</v>
      </c>
      <c r="M24" s="135">
        <v>5774</v>
      </c>
    </row>
    <row r="25" spans="1:13" x14ac:dyDescent="0.2">
      <c r="A25" s="3" t="s">
        <v>35</v>
      </c>
      <c r="B25" s="21">
        <v>490</v>
      </c>
      <c r="C25" s="21">
        <v>464</v>
      </c>
      <c r="D25" s="21">
        <v>469</v>
      </c>
      <c r="E25" s="21">
        <v>458</v>
      </c>
      <c r="F25" s="21">
        <v>405</v>
      </c>
      <c r="G25" s="32">
        <v>399</v>
      </c>
      <c r="H25" s="32">
        <v>409</v>
      </c>
      <c r="I25" s="32">
        <v>419</v>
      </c>
      <c r="J25" s="32">
        <v>431</v>
      </c>
      <c r="K25" s="32">
        <v>419</v>
      </c>
      <c r="L25" s="32">
        <v>428</v>
      </c>
      <c r="M25" s="135">
        <v>432</v>
      </c>
    </row>
    <row r="26" spans="1:13" x14ac:dyDescent="0.2">
      <c r="A26" s="3" t="s">
        <v>36</v>
      </c>
      <c r="B26" s="21">
        <v>336</v>
      </c>
      <c r="C26" s="21">
        <v>337</v>
      </c>
      <c r="D26" s="21">
        <v>333</v>
      </c>
      <c r="E26" s="21">
        <v>329</v>
      </c>
      <c r="F26" s="21">
        <v>292</v>
      </c>
      <c r="G26" s="32">
        <v>300</v>
      </c>
      <c r="H26" s="32">
        <v>301</v>
      </c>
      <c r="I26" s="32">
        <v>314</v>
      </c>
      <c r="J26" s="32">
        <v>324</v>
      </c>
      <c r="K26" s="32">
        <v>322</v>
      </c>
      <c r="L26" s="32">
        <v>328</v>
      </c>
      <c r="M26" s="135">
        <v>329</v>
      </c>
    </row>
    <row r="27" spans="1:13" x14ac:dyDescent="0.2">
      <c r="A27" s="3" t="s">
        <v>37</v>
      </c>
      <c r="B27" s="21">
        <v>293</v>
      </c>
      <c r="C27" s="21">
        <v>281</v>
      </c>
      <c r="D27" s="21">
        <v>276</v>
      </c>
      <c r="E27" s="21">
        <v>272</v>
      </c>
      <c r="F27" s="21">
        <v>255</v>
      </c>
      <c r="G27" s="32">
        <v>255</v>
      </c>
      <c r="H27" s="32">
        <v>253</v>
      </c>
      <c r="I27" s="32">
        <v>260</v>
      </c>
      <c r="J27" s="32">
        <v>258</v>
      </c>
      <c r="K27" s="32">
        <v>269</v>
      </c>
      <c r="L27" s="32">
        <v>255</v>
      </c>
      <c r="M27" s="135">
        <v>245</v>
      </c>
    </row>
    <row r="28" spans="1:13" x14ac:dyDescent="0.2">
      <c r="A28" s="3" t="s">
        <v>38</v>
      </c>
      <c r="B28" s="21">
        <v>247</v>
      </c>
      <c r="C28" s="21">
        <v>239</v>
      </c>
      <c r="D28" s="21">
        <v>238</v>
      </c>
      <c r="E28" s="21">
        <v>235</v>
      </c>
      <c r="F28" s="21">
        <v>228</v>
      </c>
      <c r="G28" s="32">
        <v>228</v>
      </c>
      <c r="H28" s="32">
        <v>224</v>
      </c>
      <c r="I28" s="32">
        <v>212</v>
      </c>
      <c r="J28" s="32">
        <v>213</v>
      </c>
      <c r="K28" s="32">
        <v>210</v>
      </c>
      <c r="L28" s="32">
        <v>220</v>
      </c>
      <c r="M28" s="135">
        <v>223</v>
      </c>
    </row>
    <row r="29" spans="1:13" x14ac:dyDescent="0.2">
      <c r="A29" s="3" t="s">
        <v>39</v>
      </c>
      <c r="B29" s="21">
        <v>266</v>
      </c>
      <c r="C29" s="21">
        <v>268</v>
      </c>
      <c r="D29" s="21">
        <v>263</v>
      </c>
      <c r="E29" s="21">
        <v>261</v>
      </c>
      <c r="F29" s="21">
        <v>255</v>
      </c>
      <c r="G29" s="32">
        <v>245</v>
      </c>
      <c r="H29" s="32">
        <v>253</v>
      </c>
      <c r="I29" s="32">
        <v>277</v>
      </c>
      <c r="J29" s="32">
        <v>277</v>
      </c>
      <c r="K29" s="32">
        <v>268</v>
      </c>
      <c r="L29" s="32">
        <v>272</v>
      </c>
      <c r="M29" s="135">
        <v>263</v>
      </c>
    </row>
    <row r="30" spans="1:13" x14ac:dyDescent="0.2">
      <c r="A30" s="3" t="s">
        <v>40</v>
      </c>
      <c r="B30" s="21">
        <v>958</v>
      </c>
      <c r="C30" s="21">
        <v>954</v>
      </c>
      <c r="D30" s="21">
        <v>950</v>
      </c>
      <c r="E30" s="21">
        <v>932</v>
      </c>
      <c r="F30" s="21">
        <v>915</v>
      </c>
      <c r="G30" s="32">
        <v>895</v>
      </c>
      <c r="H30" s="32">
        <v>873</v>
      </c>
      <c r="I30" s="32">
        <v>890</v>
      </c>
      <c r="J30" s="32">
        <v>880</v>
      </c>
      <c r="K30" s="32">
        <v>918</v>
      </c>
      <c r="L30" s="32">
        <v>911</v>
      </c>
      <c r="M30" s="135">
        <v>895</v>
      </c>
    </row>
    <row r="31" spans="1:13" x14ac:dyDescent="0.2">
      <c r="A31" s="3" t="s">
        <v>41</v>
      </c>
      <c r="B31" s="21">
        <v>1729</v>
      </c>
      <c r="C31" s="21">
        <v>1709</v>
      </c>
      <c r="D31" s="21">
        <v>1690</v>
      </c>
      <c r="E31" s="21">
        <v>1703</v>
      </c>
      <c r="F31" s="21">
        <v>1601</v>
      </c>
      <c r="G31" s="32">
        <v>1537</v>
      </c>
      <c r="H31" s="32">
        <v>1556</v>
      </c>
      <c r="I31" s="32">
        <v>1534</v>
      </c>
      <c r="J31" s="32">
        <v>1532</v>
      </c>
      <c r="K31" s="32">
        <v>1506</v>
      </c>
      <c r="L31" s="32">
        <v>1486</v>
      </c>
      <c r="M31" s="135">
        <v>1479</v>
      </c>
    </row>
    <row r="32" spans="1:13" x14ac:dyDescent="0.2">
      <c r="A32" s="3" t="s">
        <v>42</v>
      </c>
      <c r="B32" s="21">
        <v>169</v>
      </c>
      <c r="C32" s="21">
        <v>170</v>
      </c>
      <c r="D32" s="21">
        <v>175</v>
      </c>
      <c r="E32" s="21">
        <v>170</v>
      </c>
      <c r="F32" s="21">
        <v>159</v>
      </c>
      <c r="G32" s="32">
        <v>162</v>
      </c>
      <c r="H32" s="32">
        <v>152</v>
      </c>
      <c r="I32" s="32">
        <v>163</v>
      </c>
      <c r="J32" s="32">
        <v>160</v>
      </c>
      <c r="K32" s="32">
        <v>146</v>
      </c>
      <c r="L32" s="32">
        <v>144</v>
      </c>
      <c r="M32" s="135">
        <v>146</v>
      </c>
    </row>
    <row r="33" spans="1:13" x14ac:dyDescent="0.2">
      <c r="A33" s="3" t="s">
        <v>43</v>
      </c>
      <c r="B33" s="21">
        <v>542</v>
      </c>
      <c r="C33" s="21">
        <v>534</v>
      </c>
      <c r="D33" s="21">
        <v>527</v>
      </c>
      <c r="E33" s="21">
        <v>560</v>
      </c>
      <c r="F33" s="21">
        <v>549</v>
      </c>
      <c r="G33" s="32">
        <v>557</v>
      </c>
      <c r="H33" s="32">
        <v>548</v>
      </c>
      <c r="I33" s="32">
        <v>547</v>
      </c>
      <c r="J33" s="32">
        <v>542</v>
      </c>
      <c r="K33" s="32">
        <v>525</v>
      </c>
      <c r="L33" s="32">
        <v>537</v>
      </c>
      <c r="M33" s="135">
        <v>541</v>
      </c>
    </row>
    <row r="34" spans="1:13" x14ac:dyDescent="0.2">
      <c r="A34" s="3" t="s">
        <v>44</v>
      </c>
      <c r="B34" s="21">
        <v>470</v>
      </c>
      <c r="C34" s="21">
        <v>457</v>
      </c>
      <c r="D34" s="21">
        <v>437</v>
      </c>
      <c r="E34" s="21">
        <v>448</v>
      </c>
      <c r="F34" s="21">
        <v>443</v>
      </c>
      <c r="G34" s="32">
        <v>446</v>
      </c>
      <c r="H34" s="32">
        <v>302</v>
      </c>
      <c r="I34" s="32">
        <v>455</v>
      </c>
      <c r="J34" s="32">
        <v>457</v>
      </c>
      <c r="K34" s="32">
        <v>455</v>
      </c>
      <c r="L34" s="32">
        <v>443</v>
      </c>
      <c r="M34" s="135">
        <v>440</v>
      </c>
    </row>
    <row r="35" spans="1:13" x14ac:dyDescent="0.2">
      <c r="A35" s="3" t="s">
        <v>45</v>
      </c>
      <c r="B35" s="21">
        <v>350</v>
      </c>
      <c r="C35" s="21">
        <v>354</v>
      </c>
      <c r="D35" s="21">
        <v>345</v>
      </c>
      <c r="E35" s="21">
        <v>334</v>
      </c>
      <c r="F35" s="21">
        <v>303</v>
      </c>
      <c r="G35" s="32">
        <v>299</v>
      </c>
      <c r="H35" s="32">
        <v>452</v>
      </c>
      <c r="I35" s="32">
        <v>314</v>
      </c>
      <c r="J35" s="32">
        <v>316</v>
      </c>
      <c r="K35" s="32">
        <v>312</v>
      </c>
      <c r="L35" s="32">
        <v>306</v>
      </c>
      <c r="M35" s="135">
        <v>299</v>
      </c>
    </row>
    <row r="36" spans="1:13" x14ac:dyDescent="0.2">
      <c r="A36" s="3" t="s">
        <v>46</v>
      </c>
      <c r="B36" s="21">
        <v>523</v>
      </c>
      <c r="C36" s="21">
        <v>519</v>
      </c>
      <c r="D36" s="21">
        <v>496</v>
      </c>
      <c r="E36" s="21">
        <v>481</v>
      </c>
      <c r="F36" s="21">
        <v>489</v>
      </c>
      <c r="G36" s="32">
        <v>496</v>
      </c>
      <c r="H36" s="32">
        <v>495</v>
      </c>
      <c r="I36" s="32">
        <v>491</v>
      </c>
      <c r="J36" s="32">
        <v>489</v>
      </c>
      <c r="K36" s="32">
        <v>477</v>
      </c>
      <c r="L36" s="32">
        <v>501</v>
      </c>
      <c r="M36" s="135">
        <v>503</v>
      </c>
    </row>
    <row r="37" spans="1:13" x14ac:dyDescent="0.2">
      <c r="A37" s="3" t="s">
        <v>47</v>
      </c>
      <c r="B37" s="21">
        <v>353</v>
      </c>
      <c r="C37" s="21">
        <v>345</v>
      </c>
      <c r="D37" s="21">
        <v>341</v>
      </c>
      <c r="E37" s="21">
        <v>333</v>
      </c>
      <c r="F37" s="21">
        <v>322</v>
      </c>
      <c r="G37" s="32">
        <v>328</v>
      </c>
      <c r="H37" s="32">
        <v>326</v>
      </c>
      <c r="I37" s="32">
        <v>320</v>
      </c>
      <c r="J37" s="32">
        <v>304</v>
      </c>
      <c r="K37" s="32">
        <v>315</v>
      </c>
      <c r="L37" s="32">
        <v>305</v>
      </c>
      <c r="M37" s="135">
        <v>313</v>
      </c>
    </row>
    <row r="38" spans="1:13" x14ac:dyDescent="0.2">
      <c r="A38" s="3" t="s">
        <v>48</v>
      </c>
      <c r="B38" s="21">
        <v>560</v>
      </c>
      <c r="C38" s="21">
        <v>569</v>
      </c>
      <c r="D38" s="21">
        <v>562</v>
      </c>
      <c r="E38" s="21">
        <v>554</v>
      </c>
      <c r="F38" s="21">
        <v>544</v>
      </c>
      <c r="G38" s="32">
        <v>552</v>
      </c>
      <c r="H38" s="32">
        <v>559</v>
      </c>
      <c r="I38" s="32">
        <v>534</v>
      </c>
      <c r="J38" s="32">
        <v>530</v>
      </c>
      <c r="K38" s="32">
        <v>532</v>
      </c>
      <c r="L38" s="32">
        <v>522</v>
      </c>
      <c r="M38" s="135">
        <v>526</v>
      </c>
    </row>
    <row r="39" spans="1:13" x14ac:dyDescent="0.2">
      <c r="A39" s="3" t="s">
        <v>49</v>
      </c>
      <c r="B39" s="21">
        <v>696</v>
      </c>
      <c r="C39" s="21">
        <v>695</v>
      </c>
      <c r="D39" s="21">
        <v>688</v>
      </c>
      <c r="E39" s="21">
        <v>680</v>
      </c>
      <c r="F39" s="21">
        <v>683</v>
      </c>
      <c r="G39" s="32">
        <v>697</v>
      </c>
      <c r="H39" s="32">
        <v>684</v>
      </c>
      <c r="I39" s="32">
        <v>707</v>
      </c>
      <c r="J39" s="32">
        <v>713</v>
      </c>
      <c r="K39" s="32">
        <v>689</v>
      </c>
      <c r="L39" s="32">
        <v>697</v>
      </c>
      <c r="M39" s="135">
        <v>687</v>
      </c>
    </row>
    <row r="40" spans="1:13" x14ac:dyDescent="0.2">
      <c r="A40" s="3" t="s">
        <v>50</v>
      </c>
      <c r="B40" s="21">
        <v>782</v>
      </c>
      <c r="C40" s="21">
        <v>777</v>
      </c>
      <c r="D40" s="21">
        <v>749</v>
      </c>
      <c r="E40" s="21">
        <v>752</v>
      </c>
      <c r="F40" s="21">
        <v>697</v>
      </c>
      <c r="G40" s="32">
        <v>676</v>
      </c>
      <c r="H40" s="32">
        <v>687</v>
      </c>
      <c r="I40" s="32">
        <v>687</v>
      </c>
      <c r="J40" s="32">
        <v>697</v>
      </c>
      <c r="K40" s="32">
        <v>686</v>
      </c>
      <c r="L40" s="32">
        <v>688</v>
      </c>
      <c r="M40" s="135">
        <v>673</v>
      </c>
    </row>
    <row r="41" spans="1:13" x14ac:dyDescent="0.2">
      <c r="A41" s="3" t="s">
        <v>51</v>
      </c>
      <c r="B41" s="21">
        <v>216</v>
      </c>
      <c r="C41" s="21">
        <v>216</v>
      </c>
      <c r="D41" s="21">
        <v>202</v>
      </c>
      <c r="E41" s="21">
        <v>210</v>
      </c>
      <c r="F41" s="21">
        <v>203</v>
      </c>
      <c r="G41" s="32">
        <v>196</v>
      </c>
      <c r="H41" s="32">
        <v>191</v>
      </c>
      <c r="I41" s="32">
        <v>190</v>
      </c>
      <c r="J41" s="32">
        <v>188</v>
      </c>
      <c r="K41" s="32">
        <v>196</v>
      </c>
      <c r="L41" s="32">
        <v>186</v>
      </c>
      <c r="M41" s="135">
        <v>180</v>
      </c>
    </row>
    <row r="42" spans="1:13" x14ac:dyDescent="0.2">
      <c r="A42" s="5"/>
      <c r="B42" s="31"/>
      <c r="C42" s="31"/>
      <c r="D42" s="31"/>
      <c r="E42" s="31"/>
      <c r="F42" s="31"/>
      <c r="G42" s="32"/>
      <c r="H42" s="32"/>
      <c r="I42" s="32"/>
      <c r="J42" s="32"/>
      <c r="K42" s="32"/>
      <c r="L42" s="32"/>
      <c r="M42" s="132"/>
    </row>
    <row r="43" spans="1:13" ht="15" x14ac:dyDescent="0.25">
      <c r="A43" s="7" t="s">
        <v>16</v>
      </c>
      <c r="B43" s="31"/>
      <c r="C43" s="31"/>
      <c r="D43" s="31"/>
      <c r="E43" s="31"/>
      <c r="F43" s="31"/>
      <c r="G43" s="32"/>
      <c r="H43" s="32"/>
      <c r="I43" s="32"/>
      <c r="J43" s="32"/>
      <c r="K43" s="32"/>
      <c r="L43" s="32"/>
      <c r="M43" s="132"/>
    </row>
    <row r="44" spans="1:13" x14ac:dyDescent="0.2">
      <c r="A44" s="16" t="s">
        <v>52</v>
      </c>
      <c r="B44" s="65">
        <v>148</v>
      </c>
      <c r="C44" s="65">
        <v>149</v>
      </c>
      <c r="D44" s="65">
        <v>152</v>
      </c>
      <c r="E44" s="65">
        <v>149</v>
      </c>
      <c r="F44" s="21">
        <v>139</v>
      </c>
      <c r="G44" s="32">
        <v>150</v>
      </c>
      <c r="H44" s="32">
        <v>145</v>
      </c>
      <c r="I44" s="32">
        <v>133</v>
      </c>
      <c r="J44" s="32">
        <v>149</v>
      </c>
      <c r="K44" s="32">
        <v>149</v>
      </c>
      <c r="L44" s="117">
        <v>145</v>
      </c>
      <c r="M44" s="135">
        <v>147</v>
      </c>
    </row>
    <row r="45" spans="1:13" x14ac:dyDescent="0.2">
      <c r="A45" s="16" t="s">
        <v>53</v>
      </c>
      <c r="B45" s="65">
        <v>352</v>
      </c>
      <c r="C45" s="65">
        <v>346</v>
      </c>
      <c r="D45" s="65">
        <v>340</v>
      </c>
      <c r="E45" s="65">
        <v>339</v>
      </c>
      <c r="F45" s="21">
        <v>332</v>
      </c>
      <c r="G45" s="32">
        <v>338</v>
      </c>
      <c r="H45" s="32">
        <v>326</v>
      </c>
      <c r="I45" s="32">
        <v>318</v>
      </c>
      <c r="J45" s="32">
        <v>327</v>
      </c>
      <c r="K45" s="32">
        <v>327</v>
      </c>
      <c r="L45" s="117">
        <v>326</v>
      </c>
      <c r="M45" s="135">
        <v>321</v>
      </c>
    </row>
    <row r="46" spans="1:13" x14ac:dyDescent="0.2">
      <c r="A46" s="16" t="s">
        <v>54</v>
      </c>
      <c r="B46" s="65">
        <v>154</v>
      </c>
      <c r="C46" s="65">
        <v>156</v>
      </c>
      <c r="D46" s="65">
        <v>153</v>
      </c>
      <c r="E46" s="65">
        <v>157</v>
      </c>
      <c r="F46" s="21">
        <v>155</v>
      </c>
      <c r="G46" s="32">
        <v>158</v>
      </c>
      <c r="H46" s="32">
        <v>159</v>
      </c>
      <c r="I46" s="32">
        <v>160</v>
      </c>
      <c r="J46" s="32">
        <v>145</v>
      </c>
      <c r="K46" s="32">
        <v>146</v>
      </c>
      <c r="L46" s="117">
        <v>152</v>
      </c>
      <c r="M46" s="135">
        <v>137</v>
      </c>
    </row>
    <row r="47" spans="1:13" x14ac:dyDescent="0.2">
      <c r="A47" s="16" t="s">
        <v>55</v>
      </c>
      <c r="B47" s="65">
        <v>145</v>
      </c>
      <c r="C47" s="65">
        <v>141</v>
      </c>
      <c r="D47" s="65">
        <v>148</v>
      </c>
      <c r="E47" s="65">
        <v>150</v>
      </c>
      <c r="F47" s="21">
        <v>153</v>
      </c>
      <c r="G47" s="32">
        <v>155</v>
      </c>
      <c r="H47" s="32">
        <v>155</v>
      </c>
      <c r="I47" s="32">
        <v>154</v>
      </c>
      <c r="J47" s="32">
        <v>145</v>
      </c>
      <c r="K47" s="32">
        <v>144</v>
      </c>
      <c r="L47" s="117">
        <v>154</v>
      </c>
      <c r="M47" s="135">
        <v>156</v>
      </c>
    </row>
    <row r="48" spans="1:13" x14ac:dyDescent="0.2">
      <c r="A48" s="16" t="s">
        <v>56</v>
      </c>
      <c r="B48" s="65">
        <v>99</v>
      </c>
      <c r="C48" s="65">
        <v>99</v>
      </c>
      <c r="D48" s="65">
        <v>95</v>
      </c>
      <c r="E48" s="65">
        <v>97</v>
      </c>
      <c r="F48" s="21">
        <v>101</v>
      </c>
      <c r="G48" s="32">
        <v>99</v>
      </c>
      <c r="H48" s="32">
        <v>99</v>
      </c>
      <c r="I48" s="32">
        <v>105</v>
      </c>
      <c r="J48" s="32">
        <v>102</v>
      </c>
      <c r="K48" s="32">
        <v>98</v>
      </c>
      <c r="L48" s="117">
        <v>99</v>
      </c>
      <c r="M48" s="135">
        <v>97</v>
      </c>
    </row>
    <row r="49" spans="1:13" x14ac:dyDescent="0.2">
      <c r="A49" s="16" t="s">
        <v>57</v>
      </c>
      <c r="B49" s="65">
        <v>445</v>
      </c>
      <c r="C49" s="65">
        <v>437</v>
      </c>
      <c r="D49" s="65">
        <v>423</v>
      </c>
      <c r="E49" s="65">
        <v>418</v>
      </c>
      <c r="F49" s="21">
        <v>428</v>
      </c>
      <c r="G49" s="32">
        <v>403</v>
      </c>
      <c r="H49" s="32">
        <v>414</v>
      </c>
      <c r="I49" s="32">
        <v>424</v>
      </c>
      <c r="J49" s="32">
        <v>408</v>
      </c>
      <c r="K49" s="32">
        <v>408</v>
      </c>
      <c r="L49" s="117">
        <v>426</v>
      </c>
      <c r="M49" s="135">
        <v>415</v>
      </c>
    </row>
    <row r="50" spans="1:13" x14ac:dyDescent="0.2">
      <c r="A50" s="16" t="s">
        <v>58</v>
      </c>
      <c r="B50" s="65">
        <v>412</v>
      </c>
      <c r="C50" s="65">
        <v>416</v>
      </c>
      <c r="D50" s="65">
        <v>398</v>
      </c>
      <c r="E50" s="65">
        <v>388</v>
      </c>
      <c r="F50" s="21">
        <v>417</v>
      </c>
      <c r="G50" s="32">
        <v>414</v>
      </c>
      <c r="H50" s="32">
        <v>403</v>
      </c>
      <c r="I50" s="32">
        <v>384</v>
      </c>
      <c r="J50" s="32">
        <v>385</v>
      </c>
      <c r="K50" s="32">
        <v>378</v>
      </c>
      <c r="L50" s="117">
        <v>387</v>
      </c>
      <c r="M50" s="135">
        <v>368</v>
      </c>
    </row>
    <row r="51" spans="1:13" x14ac:dyDescent="0.2">
      <c r="A51" s="16" t="s">
        <v>59</v>
      </c>
      <c r="B51" s="65">
        <v>320</v>
      </c>
      <c r="C51" s="65">
        <v>317</v>
      </c>
      <c r="D51" s="65">
        <v>330</v>
      </c>
      <c r="E51" s="65">
        <v>326</v>
      </c>
      <c r="F51" s="21">
        <v>318</v>
      </c>
      <c r="G51" s="32">
        <v>321</v>
      </c>
      <c r="H51" s="32">
        <v>312</v>
      </c>
      <c r="I51" s="32">
        <v>306</v>
      </c>
      <c r="J51" s="32">
        <v>287</v>
      </c>
      <c r="K51" s="32">
        <v>281</v>
      </c>
      <c r="L51" s="117">
        <v>276</v>
      </c>
      <c r="M51" s="135">
        <v>274</v>
      </c>
    </row>
    <row r="52" spans="1:13" x14ac:dyDescent="0.2">
      <c r="A52" s="16" t="s">
        <v>60</v>
      </c>
      <c r="B52" s="65">
        <v>491</v>
      </c>
      <c r="C52" s="65">
        <v>490</v>
      </c>
      <c r="D52" s="65">
        <v>489</v>
      </c>
      <c r="E52" s="65">
        <v>494</v>
      </c>
      <c r="F52" s="21">
        <v>474</v>
      </c>
      <c r="G52" s="32">
        <v>477</v>
      </c>
      <c r="H52" s="32">
        <v>473</v>
      </c>
      <c r="I52" s="32">
        <v>482</v>
      </c>
      <c r="J52" s="32">
        <v>483</v>
      </c>
      <c r="K52" s="32">
        <v>481</v>
      </c>
      <c r="L52" s="117">
        <v>481</v>
      </c>
      <c r="M52" s="135">
        <v>470</v>
      </c>
    </row>
    <row r="53" spans="1:13" x14ac:dyDescent="0.2">
      <c r="A53" s="16" t="s">
        <v>61</v>
      </c>
      <c r="B53" s="65">
        <v>466</v>
      </c>
      <c r="C53" s="65">
        <v>463</v>
      </c>
      <c r="D53" s="65">
        <v>460</v>
      </c>
      <c r="E53" s="65">
        <v>455</v>
      </c>
      <c r="F53" s="21">
        <v>466</v>
      </c>
      <c r="G53" s="32">
        <v>479</v>
      </c>
      <c r="H53" s="32">
        <v>471</v>
      </c>
      <c r="I53" s="32">
        <v>473</v>
      </c>
      <c r="J53" s="32">
        <v>469</v>
      </c>
      <c r="K53" s="32">
        <v>473</v>
      </c>
      <c r="L53" s="117">
        <v>471</v>
      </c>
      <c r="M53" s="135">
        <v>470</v>
      </c>
    </row>
    <row r="54" spans="1:13" x14ac:dyDescent="0.2">
      <c r="A54" s="16" t="s">
        <v>62</v>
      </c>
      <c r="B54" s="65">
        <v>55</v>
      </c>
      <c r="C54" s="65">
        <v>57</v>
      </c>
      <c r="D54" s="65">
        <v>59</v>
      </c>
      <c r="E54" s="65">
        <v>56</v>
      </c>
      <c r="F54" s="21">
        <v>50</v>
      </c>
      <c r="G54" s="32">
        <v>46</v>
      </c>
      <c r="H54" s="32">
        <v>43</v>
      </c>
      <c r="I54" s="32">
        <v>49</v>
      </c>
      <c r="J54" s="32">
        <v>52</v>
      </c>
      <c r="K54" s="32">
        <v>46</v>
      </c>
      <c r="L54" s="117">
        <v>47</v>
      </c>
      <c r="M54" s="135">
        <v>44</v>
      </c>
    </row>
    <row r="55" spans="1:13" x14ac:dyDescent="0.2">
      <c r="A55" s="16" t="s">
        <v>63</v>
      </c>
      <c r="B55" s="65">
        <v>526</v>
      </c>
      <c r="C55" s="65">
        <v>522</v>
      </c>
      <c r="D55" s="65">
        <v>537</v>
      </c>
      <c r="E55" s="65">
        <v>545</v>
      </c>
      <c r="F55" s="21">
        <v>525</v>
      </c>
      <c r="G55" s="32">
        <v>515</v>
      </c>
      <c r="H55" s="32">
        <v>519</v>
      </c>
      <c r="I55" s="32">
        <v>530</v>
      </c>
      <c r="J55" s="32">
        <v>535</v>
      </c>
      <c r="K55" s="32">
        <v>547</v>
      </c>
      <c r="L55" s="117">
        <v>544</v>
      </c>
      <c r="M55" s="135">
        <v>560</v>
      </c>
    </row>
    <row r="56" spans="1:13" x14ac:dyDescent="0.2">
      <c r="A56" s="16" t="s">
        <v>64</v>
      </c>
      <c r="B56" s="65">
        <v>271</v>
      </c>
      <c r="C56" s="65">
        <v>276</v>
      </c>
      <c r="D56" s="65">
        <v>271</v>
      </c>
      <c r="E56" s="65">
        <v>255</v>
      </c>
      <c r="F56" s="21">
        <v>255</v>
      </c>
      <c r="G56" s="32">
        <v>260</v>
      </c>
      <c r="H56" s="32">
        <v>257</v>
      </c>
      <c r="I56" s="32">
        <v>247</v>
      </c>
      <c r="J56" s="32">
        <v>245</v>
      </c>
      <c r="K56" s="32">
        <v>249</v>
      </c>
      <c r="L56" s="117">
        <v>252</v>
      </c>
      <c r="M56" s="135">
        <v>248</v>
      </c>
    </row>
    <row r="57" spans="1:13" x14ac:dyDescent="0.2">
      <c r="A57" s="16" t="s">
        <v>65</v>
      </c>
      <c r="B57" s="65">
        <v>162</v>
      </c>
      <c r="C57" s="65">
        <v>148</v>
      </c>
      <c r="D57" s="65">
        <v>153</v>
      </c>
      <c r="E57" s="65">
        <v>155</v>
      </c>
      <c r="F57" s="21">
        <v>153</v>
      </c>
      <c r="G57" s="32">
        <v>151</v>
      </c>
      <c r="H57" s="32">
        <v>151</v>
      </c>
      <c r="I57" s="32">
        <v>152</v>
      </c>
      <c r="J57" s="33">
        <v>145</v>
      </c>
      <c r="K57" s="33">
        <v>155</v>
      </c>
      <c r="L57" s="118">
        <v>160</v>
      </c>
      <c r="M57" s="136">
        <v>160</v>
      </c>
    </row>
    <row r="58" spans="1:13" x14ac:dyDescent="0.2">
      <c r="A58" s="16" t="s">
        <v>66</v>
      </c>
      <c r="B58" s="65">
        <v>382</v>
      </c>
      <c r="C58" s="65">
        <v>377</v>
      </c>
      <c r="D58" s="65">
        <v>377</v>
      </c>
      <c r="E58" s="65">
        <v>375</v>
      </c>
      <c r="F58" s="21">
        <v>376</v>
      </c>
      <c r="G58" s="32">
        <v>377</v>
      </c>
      <c r="H58" s="32">
        <v>364</v>
      </c>
      <c r="I58" s="32">
        <v>361</v>
      </c>
      <c r="J58" s="33">
        <v>352</v>
      </c>
      <c r="K58" s="33">
        <v>354</v>
      </c>
      <c r="L58" s="118">
        <v>348</v>
      </c>
      <c r="M58" s="136">
        <v>349</v>
      </c>
    </row>
    <row r="59" spans="1:13" x14ac:dyDescent="0.2">
      <c r="A59" s="16" t="s">
        <v>67</v>
      </c>
      <c r="B59" s="65">
        <v>364</v>
      </c>
      <c r="C59" s="65">
        <v>362</v>
      </c>
      <c r="D59" s="65">
        <v>353</v>
      </c>
      <c r="E59" s="65">
        <v>345</v>
      </c>
      <c r="F59" s="21">
        <v>338</v>
      </c>
      <c r="G59" s="32">
        <v>340</v>
      </c>
      <c r="H59" s="32">
        <v>331</v>
      </c>
      <c r="I59" s="32">
        <v>332</v>
      </c>
      <c r="J59" s="33">
        <v>325</v>
      </c>
      <c r="K59" s="33">
        <v>342</v>
      </c>
      <c r="L59" s="118">
        <v>332</v>
      </c>
      <c r="M59" s="136">
        <v>353</v>
      </c>
    </row>
    <row r="60" spans="1:13" x14ac:dyDescent="0.2">
      <c r="A60" s="16" t="s">
        <v>68</v>
      </c>
      <c r="B60" s="65">
        <v>215</v>
      </c>
      <c r="C60" s="65">
        <v>216</v>
      </c>
      <c r="D60" s="65">
        <v>216</v>
      </c>
      <c r="E60" s="65">
        <v>205</v>
      </c>
      <c r="F60" s="21">
        <v>211</v>
      </c>
      <c r="G60" s="32">
        <v>210</v>
      </c>
      <c r="H60" s="32">
        <v>207</v>
      </c>
      <c r="I60" s="32">
        <v>200</v>
      </c>
      <c r="J60" s="33">
        <v>202</v>
      </c>
      <c r="K60" s="33">
        <v>208</v>
      </c>
      <c r="L60" s="118">
        <v>202</v>
      </c>
      <c r="M60" s="136">
        <v>211</v>
      </c>
    </row>
    <row r="61" spans="1:13" x14ac:dyDescent="0.2">
      <c r="A61" s="16" t="s">
        <v>69</v>
      </c>
      <c r="B61" s="65">
        <v>313</v>
      </c>
      <c r="C61" s="65">
        <v>294</v>
      </c>
      <c r="D61" s="65">
        <v>284</v>
      </c>
      <c r="E61" s="65">
        <v>288</v>
      </c>
      <c r="F61" s="21">
        <v>292</v>
      </c>
      <c r="G61" s="32">
        <v>288</v>
      </c>
      <c r="H61" s="32">
        <v>293</v>
      </c>
      <c r="I61" s="32">
        <v>285</v>
      </c>
      <c r="J61" s="33">
        <v>281</v>
      </c>
      <c r="K61" s="33">
        <v>284</v>
      </c>
      <c r="L61" s="118">
        <v>278</v>
      </c>
      <c r="M61" s="136">
        <v>280</v>
      </c>
    </row>
    <row r="62" spans="1:13" x14ac:dyDescent="0.2">
      <c r="A62" s="16" t="s">
        <v>70</v>
      </c>
      <c r="B62" s="65">
        <v>867</v>
      </c>
      <c r="C62" s="65">
        <v>867</v>
      </c>
      <c r="D62" s="65">
        <v>839</v>
      </c>
      <c r="E62" s="65">
        <v>831</v>
      </c>
      <c r="F62" s="21">
        <v>823</v>
      </c>
      <c r="G62" s="32">
        <v>819</v>
      </c>
      <c r="H62" s="32">
        <v>812</v>
      </c>
      <c r="I62" s="32">
        <v>824</v>
      </c>
      <c r="J62" s="33">
        <v>795</v>
      </c>
      <c r="K62" s="33">
        <v>790</v>
      </c>
      <c r="L62" s="118">
        <v>777</v>
      </c>
      <c r="M62" s="136">
        <v>812</v>
      </c>
    </row>
    <row r="63" spans="1:13" x14ac:dyDescent="0.2">
      <c r="A63" s="16" t="s">
        <v>71</v>
      </c>
      <c r="B63" s="65">
        <v>206</v>
      </c>
      <c r="C63" s="65">
        <v>205</v>
      </c>
      <c r="D63" s="65">
        <v>199</v>
      </c>
      <c r="E63" s="65">
        <v>202</v>
      </c>
      <c r="F63" s="21">
        <v>210</v>
      </c>
      <c r="G63" s="32">
        <v>216</v>
      </c>
      <c r="H63" s="32">
        <v>214</v>
      </c>
      <c r="I63" s="32">
        <v>209</v>
      </c>
      <c r="J63" s="33">
        <v>201</v>
      </c>
      <c r="K63" s="33">
        <v>190</v>
      </c>
      <c r="L63" s="118">
        <v>193</v>
      </c>
      <c r="M63" s="136">
        <v>192</v>
      </c>
    </row>
    <row r="64" spans="1:13" x14ac:dyDescent="0.2">
      <c r="A64" s="16" t="s">
        <v>72</v>
      </c>
      <c r="B64" s="65">
        <v>174</v>
      </c>
      <c r="C64" s="65">
        <v>177</v>
      </c>
      <c r="D64" s="65">
        <v>179</v>
      </c>
      <c r="E64" s="65">
        <v>190</v>
      </c>
      <c r="F64" s="21">
        <v>181</v>
      </c>
      <c r="G64" s="32">
        <v>178</v>
      </c>
      <c r="H64" s="32">
        <v>168</v>
      </c>
      <c r="I64" s="32">
        <v>173</v>
      </c>
      <c r="J64" s="33">
        <v>171</v>
      </c>
      <c r="K64" s="33">
        <v>166</v>
      </c>
      <c r="L64" s="118">
        <v>164</v>
      </c>
      <c r="M64" s="136">
        <v>164</v>
      </c>
    </row>
    <row r="65" spans="1:13" x14ac:dyDescent="0.2">
      <c r="A65" s="16" t="s">
        <v>73</v>
      </c>
      <c r="B65" s="65">
        <v>793</v>
      </c>
      <c r="C65" s="65">
        <v>794</v>
      </c>
      <c r="D65" s="65">
        <v>771</v>
      </c>
      <c r="E65" s="65">
        <v>787</v>
      </c>
      <c r="F65" s="21">
        <v>771</v>
      </c>
      <c r="G65" s="32">
        <v>775</v>
      </c>
      <c r="H65" s="32">
        <v>771</v>
      </c>
      <c r="I65" s="32">
        <v>792</v>
      </c>
      <c r="J65" s="33">
        <v>795</v>
      </c>
      <c r="K65" s="33">
        <v>769</v>
      </c>
      <c r="L65" s="118">
        <v>761</v>
      </c>
      <c r="M65" s="136">
        <v>738</v>
      </c>
    </row>
    <row r="66" spans="1:13" x14ac:dyDescent="0.2">
      <c r="A66" s="16" t="s">
        <v>1</v>
      </c>
      <c r="B66" s="65">
        <v>272</v>
      </c>
      <c r="C66" s="65">
        <v>255</v>
      </c>
      <c r="D66" s="65">
        <v>257</v>
      </c>
      <c r="E66" s="65">
        <v>251</v>
      </c>
      <c r="F66" s="21">
        <v>255</v>
      </c>
      <c r="G66" s="32">
        <v>251</v>
      </c>
      <c r="H66" s="32">
        <v>240</v>
      </c>
      <c r="I66" s="32">
        <v>243</v>
      </c>
      <c r="J66" s="32">
        <v>240</v>
      </c>
      <c r="K66" s="32">
        <v>239</v>
      </c>
      <c r="L66" s="117">
        <v>224</v>
      </c>
      <c r="M66" s="135">
        <v>216</v>
      </c>
    </row>
    <row r="67" spans="1:13" x14ac:dyDescent="0.2">
      <c r="A67" s="16" t="s">
        <v>74</v>
      </c>
      <c r="B67" s="65">
        <v>2132</v>
      </c>
      <c r="C67" s="65">
        <v>2171</v>
      </c>
      <c r="D67" s="65">
        <v>2152</v>
      </c>
      <c r="E67" s="65">
        <v>2144</v>
      </c>
      <c r="F67" s="21">
        <v>2133</v>
      </c>
      <c r="G67" s="32">
        <v>2117</v>
      </c>
      <c r="H67" s="32">
        <v>2089</v>
      </c>
      <c r="I67" s="32">
        <v>2078</v>
      </c>
      <c r="J67" s="32">
        <v>1998</v>
      </c>
      <c r="K67" s="32">
        <v>1937</v>
      </c>
      <c r="L67" s="117">
        <v>1957</v>
      </c>
      <c r="M67" s="135">
        <v>1977</v>
      </c>
    </row>
    <row r="68" spans="1:13" x14ac:dyDescent="0.2">
      <c r="A68" s="16" t="s">
        <v>75</v>
      </c>
      <c r="B68" s="65">
        <v>403</v>
      </c>
      <c r="C68" s="65">
        <v>398</v>
      </c>
      <c r="D68" s="65">
        <v>401</v>
      </c>
      <c r="E68" s="65">
        <v>388</v>
      </c>
      <c r="F68" s="21">
        <v>404</v>
      </c>
      <c r="G68" s="32">
        <v>391</v>
      </c>
      <c r="H68" s="32">
        <v>408</v>
      </c>
      <c r="I68" s="32">
        <v>396</v>
      </c>
      <c r="J68" s="32">
        <v>391</v>
      </c>
      <c r="K68" s="32">
        <v>383</v>
      </c>
      <c r="L68" s="117">
        <v>386</v>
      </c>
      <c r="M68" s="135">
        <v>379</v>
      </c>
    </row>
    <row r="69" spans="1:13" x14ac:dyDescent="0.2">
      <c r="A69" s="16" t="s">
        <v>76</v>
      </c>
      <c r="B69" s="65">
        <v>492</v>
      </c>
      <c r="C69" s="65">
        <v>498</v>
      </c>
      <c r="D69" s="65">
        <v>484</v>
      </c>
      <c r="E69" s="65">
        <v>481</v>
      </c>
      <c r="F69" s="21">
        <v>486</v>
      </c>
      <c r="G69" s="32">
        <v>485</v>
      </c>
      <c r="H69" s="32">
        <v>477</v>
      </c>
      <c r="I69" s="32">
        <v>470</v>
      </c>
      <c r="J69" s="32">
        <v>466</v>
      </c>
      <c r="K69" s="32">
        <v>463</v>
      </c>
      <c r="L69" s="117">
        <v>453</v>
      </c>
      <c r="M69" s="135">
        <v>449</v>
      </c>
    </row>
    <row r="70" spans="1:13" x14ac:dyDescent="0.2">
      <c r="A70" s="16" t="s">
        <v>77</v>
      </c>
      <c r="B70" s="65">
        <v>184</v>
      </c>
      <c r="C70" s="65">
        <v>183</v>
      </c>
      <c r="D70" s="65">
        <v>180</v>
      </c>
      <c r="E70" s="65">
        <v>178</v>
      </c>
      <c r="F70" s="21">
        <v>177</v>
      </c>
      <c r="G70" s="32">
        <v>174</v>
      </c>
      <c r="H70" s="32">
        <v>166</v>
      </c>
      <c r="I70" s="32">
        <v>168</v>
      </c>
      <c r="J70" s="32">
        <v>166</v>
      </c>
      <c r="K70" s="32">
        <v>152</v>
      </c>
      <c r="L70" s="117">
        <v>156</v>
      </c>
      <c r="M70" s="135">
        <v>156</v>
      </c>
    </row>
    <row r="71" spans="1:13" x14ac:dyDescent="0.2">
      <c r="A71" s="16" t="s">
        <v>78</v>
      </c>
      <c r="B71" s="65">
        <v>126</v>
      </c>
      <c r="C71" s="65">
        <v>128</v>
      </c>
      <c r="D71" s="65">
        <v>133</v>
      </c>
      <c r="E71" s="65">
        <v>131</v>
      </c>
      <c r="F71" s="21">
        <v>129</v>
      </c>
      <c r="G71" s="32">
        <v>131</v>
      </c>
      <c r="H71" s="32">
        <v>119</v>
      </c>
      <c r="I71" s="32">
        <v>121</v>
      </c>
      <c r="J71" s="32">
        <v>112</v>
      </c>
      <c r="K71" s="32">
        <v>116</v>
      </c>
      <c r="L71" s="117">
        <v>115</v>
      </c>
      <c r="M71" s="135">
        <v>116</v>
      </c>
    </row>
    <row r="72" spans="1:13" x14ac:dyDescent="0.2">
      <c r="A72" s="16" t="s">
        <v>79</v>
      </c>
      <c r="B72" s="65">
        <v>630</v>
      </c>
      <c r="C72" s="65">
        <v>615</v>
      </c>
      <c r="D72" s="65">
        <v>619</v>
      </c>
      <c r="E72" s="65">
        <v>604</v>
      </c>
      <c r="F72" s="21">
        <v>486</v>
      </c>
      <c r="G72" s="32">
        <v>571</v>
      </c>
      <c r="H72" s="32">
        <v>569</v>
      </c>
      <c r="I72" s="32">
        <v>562</v>
      </c>
      <c r="J72" s="32">
        <v>557</v>
      </c>
      <c r="K72" s="32">
        <v>564</v>
      </c>
      <c r="L72" s="117">
        <v>564</v>
      </c>
      <c r="M72" s="135">
        <v>558</v>
      </c>
    </row>
    <row r="73" spans="1:13" x14ac:dyDescent="0.2">
      <c r="A73" s="16" t="s">
        <v>80</v>
      </c>
      <c r="B73" s="65">
        <v>163</v>
      </c>
      <c r="C73" s="65">
        <v>163</v>
      </c>
      <c r="D73" s="65">
        <v>155</v>
      </c>
      <c r="E73" s="65">
        <v>153</v>
      </c>
      <c r="F73" s="21">
        <v>152</v>
      </c>
      <c r="G73" s="32">
        <v>164</v>
      </c>
      <c r="H73" s="32">
        <v>159</v>
      </c>
      <c r="I73" s="32">
        <v>162</v>
      </c>
      <c r="J73" s="32">
        <v>157</v>
      </c>
      <c r="K73" s="32">
        <v>160</v>
      </c>
      <c r="L73" s="117">
        <v>165</v>
      </c>
      <c r="M73" s="135">
        <v>169</v>
      </c>
    </row>
    <row r="74" spans="1:13" x14ac:dyDescent="0.2">
      <c r="A74" s="16" t="s">
        <v>81</v>
      </c>
      <c r="B74" s="65">
        <v>292</v>
      </c>
      <c r="C74" s="65">
        <v>292</v>
      </c>
      <c r="D74" s="65">
        <v>294</v>
      </c>
      <c r="E74" s="65">
        <v>302</v>
      </c>
      <c r="F74" s="21">
        <v>292</v>
      </c>
      <c r="G74" s="32">
        <v>292</v>
      </c>
      <c r="H74" s="32">
        <v>290</v>
      </c>
      <c r="I74" s="32">
        <v>282</v>
      </c>
      <c r="J74" s="32">
        <v>274</v>
      </c>
      <c r="K74" s="32">
        <v>277</v>
      </c>
      <c r="L74" s="117">
        <v>271</v>
      </c>
      <c r="M74" s="135">
        <v>275</v>
      </c>
    </row>
    <row r="75" spans="1:13" x14ac:dyDescent="0.2">
      <c r="A75" s="16" t="s">
        <v>82</v>
      </c>
      <c r="B75" s="65">
        <v>886</v>
      </c>
      <c r="C75" s="65">
        <v>857</v>
      </c>
      <c r="D75" s="65">
        <v>848</v>
      </c>
      <c r="E75" s="65">
        <v>855</v>
      </c>
      <c r="F75" s="21">
        <v>840</v>
      </c>
      <c r="G75" s="32">
        <v>844</v>
      </c>
      <c r="H75" s="32">
        <v>869</v>
      </c>
      <c r="I75" s="32">
        <v>852</v>
      </c>
      <c r="J75" s="32">
        <v>832</v>
      </c>
      <c r="K75" s="32">
        <v>837</v>
      </c>
      <c r="L75" s="117">
        <v>849</v>
      </c>
      <c r="M75" s="135">
        <v>840</v>
      </c>
    </row>
    <row r="76" spans="1:13" x14ac:dyDescent="0.2">
      <c r="A76" s="16" t="s">
        <v>83</v>
      </c>
      <c r="B76" s="65">
        <v>1178</v>
      </c>
      <c r="C76" s="65">
        <v>1180</v>
      </c>
      <c r="D76" s="65">
        <v>1153</v>
      </c>
      <c r="E76" s="65">
        <v>1127</v>
      </c>
      <c r="F76" s="21">
        <v>1116</v>
      </c>
      <c r="G76" s="32">
        <v>1099</v>
      </c>
      <c r="H76" s="32">
        <v>1082</v>
      </c>
      <c r="I76" s="32">
        <v>1069</v>
      </c>
      <c r="J76" s="32">
        <v>1030</v>
      </c>
      <c r="K76" s="32">
        <v>1062</v>
      </c>
      <c r="L76" s="117">
        <v>1055</v>
      </c>
      <c r="M76" s="135">
        <v>1065</v>
      </c>
    </row>
    <row r="77" spans="1:13" x14ac:dyDescent="0.2">
      <c r="A77" s="16" t="s">
        <v>84</v>
      </c>
      <c r="B77" s="65">
        <v>388</v>
      </c>
      <c r="C77" s="65">
        <v>374</v>
      </c>
      <c r="D77" s="65">
        <v>366</v>
      </c>
      <c r="E77" s="65">
        <v>352</v>
      </c>
      <c r="F77" s="21">
        <v>370</v>
      </c>
      <c r="G77" s="32">
        <v>365</v>
      </c>
      <c r="H77" s="32">
        <v>367</v>
      </c>
      <c r="I77" s="32">
        <v>354</v>
      </c>
      <c r="J77" s="32">
        <v>362</v>
      </c>
      <c r="K77" s="32">
        <v>356</v>
      </c>
      <c r="L77" s="117">
        <v>349</v>
      </c>
      <c r="M77" s="135">
        <v>361</v>
      </c>
    </row>
    <row r="78" spans="1:13" x14ac:dyDescent="0.2">
      <c r="A78" s="16" t="s">
        <v>85</v>
      </c>
      <c r="B78" s="65">
        <v>187</v>
      </c>
      <c r="C78" s="65">
        <v>195</v>
      </c>
      <c r="D78" s="65">
        <v>181</v>
      </c>
      <c r="E78" s="65">
        <v>191</v>
      </c>
      <c r="F78" s="21">
        <v>196</v>
      </c>
      <c r="G78" s="32">
        <v>190</v>
      </c>
      <c r="H78" s="32">
        <v>181</v>
      </c>
      <c r="I78" s="32">
        <v>183</v>
      </c>
      <c r="J78" s="32">
        <v>185</v>
      </c>
      <c r="K78" s="32">
        <v>176</v>
      </c>
      <c r="L78" s="117">
        <v>182</v>
      </c>
      <c r="M78" s="135">
        <v>180</v>
      </c>
    </row>
    <row r="79" spans="1:13" x14ac:dyDescent="0.2">
      <c r="A79" s="16" t="s">
        <v>86</v>
      </c>
      <c r="B79" s="65">
        <v>692</v>
      </c>
      <c r="C79" s="65">
        <v>681</v>
      </c>
      <c r="D79" s="65">
        <v>680</v>
      </c>
      <c r="E79" s="65">
        <v>680</v>
      </c>
      <c r="F79" s="21">
        <v>654</v>
      </c>
      <c r="G79" s="32">
        <v>647</v>
      </c>
      <c r="H79" s="32">
        <v>632</v>
      </c>
      <c r="I79" s="32">
        <v>627</v>
      </c>
      <c r="J79" s="32">
        <v>633</v>
      </c>
      <c r="K79" s="32">
        <v>617</v>
      </c>
      <c r="L79" s="117">
        <v>626</v>
      </c>
      <c r="M79" s="135">
        <v>624</v>
      </c>
    </row>
    <row r="80" spans="1:13" x14ac:dyDescent="0.2">
      <c r="A80" s="16" t="s">
        <v>87</v>
      </c>
      <c r="B80" s="65">
        <v>373</v>
      </c>
      <c r="C80" s="65">
        <v>367</v>
      </c>
      <c r="D80" s="65">
        <v>367</v>
      </c>
      <c r="E80" s="65">
        <v>381</v>
      </c>
      <c r="F80" s="21">
        <v>365</v>
      </c>
      <c r="G80" s="32">
        <v>367</v>
      </c>
      <c r="H80" s="32">
        <v>348</v>
      </c>
      <c r="I80" s="32">
        <v>361</v>
      </c>
      <c r="J80" s="32">
        <v>359</v>
      </c>
      <c r="K80" s="32">
        <v>360</v>
      </c>
      <c r="L80" s="117">
        <v>362</v>
      </c>
      <c r="M80" s="135">
        <v>365</v>
      </c>
    </row>
    <row r="81" spans="1:13" x14ac:dyDescent="0.2">
      <c r="A81" s="16" t="s">
        <v>88</v>
      </c>
      <c r="B81" s="65">
        <v>1168</v>
      </c>
      <c r="C81" s="65">
        <v>1149</v>
      </c>
      <c r="D81" s="65">
        <v>1113</v>
      </c>
      <c r="E81" s="65">
        <v>1103</v>
      </c>
      <c r="F81" s="21">
        <v>1111</v>
      </c>
      <c r="G81" s="32">
        <v>1113</v>
      </c>
      <c r="H81" s="32">
        <v>1081</v>
      </c>
      <c r="I81" s="32">
        <v>1069</v>
      </c>
      <c r="J81" s="32">
        <v>1061</v>
      </c>
      <c r="K81" s="32">
        <v>1083</v>
      </c>
      <c r="L81" s="117">
        <v>1113</v>
      </c>
      <c r="M81" s="135">
        <v>1099</v>
      </c>
    </row>
    <row r="82" spans="1:13" x14ac:dyDescent="0.2">
      <c r="A82" s="16" t="s">
        <v>89</v>
      </c>
      <c r="B82" s="65">
        <v>69</v>
      </c>
      <c r="C82" s="65">
        <v>68</v>
      </c>
      <c r="D82" s="65">
        <v>68</v>
      </c>
      <c r="E82" s="65">
        <v>68</v>
      </c>
      <c r="F82" s="21">
        <v>65</v>
      </c>
      <c r="G82" s="32">
        <v>65</v>
      </c>
      <c r="H82" s="32">
        <v>71</v>
      </c>
      <c r="I82" s="32">
        <v>70</v>
      </c>
      <c r="J82" s="32">
        <v>71</v>
      </c>
      <c r="K82" s="32">
        <v>70</v>
      </c>
      <c r="L82" s="117">
        <v>74</v>
      </c>
      <c r="M82" s="135">
        <v>78</v>
      </c>
    </row>
    <row r="83" spans="1:13" x14ac:dyDescent="0.2">
      <c r="A83" s="16" t="s">
        <v>90</v>
      </c>
      <c r="B83" s="65">
        <v>411</v>
      </c>
      <c r="C83" s="65">
        <v>409</v>
      </c>
      <c r="D83" s="65">
        <v>402</v>
      </c>
      <c r="E83" s="65">
        <v>397</v>
      </c>
      <c r="F83" s="21">
        <v>405</v>
      </c>
      <c r="G83" s="32">
        <v>390</v>
      </c>
      <c r="H83" s="32">
        <v>387</v>
      </c>
      <c r="I83" s="32">
        <v>391</v>
      </c>
      <c r="J83" s="32">
        <v>401</v>
      </c>
      <c r="K83" s="32">
        <v>396</v>
      </c>
      <c r="L83" s="117">
        <v>391</v>
      </c>
      <c r="M83" s="135">
        <v>389</v>
      </c>
    </row>
    <row r="84" spans="1:13" x14ac:dyDescent="0.2">
      <c r="A84" s="16" t="s">
        <v>91</v>
      </c>
      <c r="B84" s="65">
        <v>2038</v>
      </c>
      <c r="C84" s="65">
        <v>1999</v>
      </c>
      <c r="D84" s="65">
        <v>1962</v>
      </c>
      <c r="E84" s="65">
        <v>1954</v>
      </c>
      <c r="F84" s="21">
        <v>2027</v>
      </c>
      <c r="G84" s="32">
        <v>2002</v>
      </c>
      <c r="H84" s="32">
        <v>2004</v>
      </c>
      <c r="I84" s="32">
        <v>1951</v>
      </c>
      <c r="J84" s="32">
        <v>1923</v>
      </c>
      <c r="K84" s="32">
        <v>1930</v>
      </c>
      <c r="L84" s="117">
        <v>1898</v>
      </c>
      <c r="M84" s="135">
        <v>1907</v>
      </c>
    </row>
    <row r="85" spans="1:13" x14ac:dyDescent="0.2">
      <c r="A85" s="3"/>
      <c r="B85" s="33"/>
      <c r="C85" s="33"/>
      <c r="D85" s="33"/>
      <c r="E85" s="33"/>
      <c r="F85" s="33"/>
      <c r="G85" s="32"/>
      <c r="H85" s="32"/>
      <c r="I85" s="32"/>
      <c r="J85" s="33"/>
      <c r="K85" s="33"/>
      <c r="L85" s="33"/>
      <c r="M85" s="132"/>
    </row>
    <row r="86" spans="1:13" ht="15" x14ac:dyDescent="0.25">
      <c r="A86" s="6" t="s">
        <v>17</v>
      </c>
      <c r="B86" s="33"/>
      <c r="C86" s="33"/>
      <c r="D86" s="33"/>
      <c r="E86" s="33"/>
      <c r="F86" s="33"/>
      <c r="G86" s="32"/>
      <c r="H86" s="32"/>
      <c r="I86" s="32"/>
      <c r="J86" s="33"/>
      <c r="K86" s="33"/>
      <c r="L86" s="33"/>
      <c r="M86" s="132"/>
    </row>
    <row r="87" spans="1:13" x14ac:dyDescent="0.2">
      <c r="A87" s="16" t="s">
        <v>92</v>
      </c>
      <c r="B87" s="63">
        <v>1357</v>
      </c>
      <c r="C87" s="63">
        <v>1330</v>
      </c>
      <c r="D87" s="63">
        <v>1324</v>
      </c>
      <c r="E87" s="63">
        <v>1326</v>
      </c>
      <c r="F87" s="21">
        <v>1332</v>
      </c>
      <c r="G87" s="32">
        <v>1321</v>
      </c>
      <c r="H87" s="32">
        <v>1292</v>
      </c>
      <c r="I87" s="32">
        <v>1310</v>
      </c>
      <c r="J87" s="32">
        <v>1316</v>
      </c>
      <c r="K87" s="32">
        <v>1299</v>
      </c>
      <c r="L87" s="32">
        <v>1321</v>
      </c>
      <c r="M87" s="135">
        <v>1305</v>
      </c>
    </row>
    <row r="88" spans="1:13" x14ac:dyDescent="0.2">
      <c r="A88" s="16" t="s">
        <v>93</v>
      </c>
      <c r="B88" s="63">
        <v>425</v>
      </c>
      <c r="C88" s="63">
        <v>425</v>
      </c>
      <c r="D88" s="63">
        <v>415</v>
      </c>
      <c r="E88" s="63">
        <v>421</v>
      </c>
      <c r="F88" s="21">
        <v>418</v>
      </c>
      <c r="G88" s="32">
        <v>419</v>
      </c>
      <c r="H88" s="32">
        <v>421</v>
      </c>
      <c r="I88" s="32">
        <v>423</v>
      </c>
      <c r="J88" s="32">
        <v>421</v>
      </c>
      <c r="K88" s="32">
        <v>405</v>
      </c>
      <c r="L88" s="32">
        <v>403</v>
      </c>
      <c r="M88" s="135">
        <v>440</v>
      </c>
    </row>
    <row r="89" spans="1:13" x14ac:dyDescent="0.2">
      <c r="A89" s="16" t="s">
        <v>94</v>
      </c>
      <c r="B89" s="63">
        <v>1916</v>
      </c>
      <c r="C89" s="63">
        <v>1905</v>
      </c>
      <c r="D89" s="63">
        <v>1872</v>
      </c>
      <c r="E89" s="63">
        <v>1857</v>
      </c>
      <c r="F89" s="21">
        <v>1835</v>
      </c>
      <c r="G89" s="32">
        <v>1837</v>
      </c>
      <c r="H89" s="32">
        <v>1821</v>
      </c>
      <c r="I89" s="32">
        <v>1823</v>
      </c>
      <c r="J89" s="32">
        <v>1806</v>
      </c>
      <c r="K89" s="32">
        <v>1800</v>
      </c>
      <c r="L89" s="32">
        <v>1796</v>
      </c>
      <c r="M89" s="135">
        <v>1810</v>
      </c>
    </row>
    <row r="90" spans="1:13" x14ac:dyDescent="0.2">
      <c r="A90" s="16" t="s">
        <v>95</v>
      </c>
      <c r="B90" s="63">
        <v>2248</v>
      </c>
      <c r="C90" s="63">
        <v>2201</v>
      </c>
      <c r="D90" s="63">
        <v>2173</v>
      </c>
      <c r="E90" s="63">
        <v>2162</v>
      </c>
      <c r="F90" s="21">
        <v>2157</v>
      </c>
      <c r="G90" s="32">
        <v>2151</v>
      </c>
      <c r="H90" s="32">
        <v>2137</v>
      </c>
      <c r="I90" s="32">
        <v>2139</v>
      </c>
      <c r="J90" s="32">
        <v>2097</v>
      </c>
      <c r="K90" s="32">
        <v>2082</v>
      </c>
      <c r="L90" s="32">
        <v>2097</v>
      </c>
      <c r="M90" s="135">
        <v>2096</v>
      </c>
    </row>
    <row r="91" spans="1:13" x14ac:dyDescent="0.2">
      <c r="A91" s="16" t="s">
        <v>96</v>
      </c>
      <c r="B91" s="63">
        <v>888</v>
      </c>
      <c r="C91" s="63">
        <v>920</v>
      </c>
      <c r="D91" s="63">
        <v>835</v>
      </c>
      <c r="E91" s="63">
        <v>822</v>
      </c>
      <c r="F91" s="21">
        <v>810</v>
      </c>
      <c r="G91" s="32">
        <v>837</v>
      </c>
      <c r="H91" s="32">
        <v>852</v>
      </c>
      <c r="I91" s="32">
        <v>833</v>
      </c>
      <c r="J91" s="32">
        <v>826</v>
      </c>
      <c r="K91" s="32">
        <v>846</v>
      </c>
      <c r="L91" s="32">
        <v>844</v>
      </c>
      <c r="M91" s="135">
        <v>876</v>
      </c>
    </row>
    <row r="92" spans="1:13" x14ac:dyDescent="0.2">
      <c r="A92" s="16" t="s">
        <v>97</v>
      </c>
      <c r="B92" s="63">
        <v>931</v>
      </c>
      <c r="C92" s="63">
        <v>926</v>
      </c>
      <c r="D92" s="63">
        <v>858</v>
      </c>
      <c r="E92" s="63">
        <v>918</v>
      </c>
      <c r="F92" s="21">
        <v>906</v>
      </c>
      <c r="G92" s="32">
        <v>919</v>
      </c>
      <c r="H92" s="32">
        <v>919</v>
      </c>
      <c r="I92" s="32">
        <v>888</v>
      </c>
      <c r="J92" s="32">
        <v>876</v>
      </c>
      <c r="K92" s="32">
        <v>878</v>
      </c>
      <c r="L92" s="32">
        <v>863</v>
      </c>
      <c r="M92" s="135">
        <v>857</v>
      </c>
    </row>
    <row r="93" spans="1:13" x14ac:dyDescent="0.2">
      <c r="A93" s="16" t="s">
        <v>98</v>
      </c>
      <c r="B93" s="63">
        <v>545</v>
      </c>
      <c r="C93" s="63">
        <v>546</v>
      </c>
      <c r="D93" s="63">
        <v>532</v>
      </c>
      <c r="E93" s="63">
        <v>527</v>
      </c>
      <c r="F93" s="21">
        <v>512</v>
      </c>
      <c r="G93" s="32">
        <v>532</v>
      </c>
      <c r="H93" s="32">
        <v>517</v>
      </c>
      <c r="I93" s="32">
        <v>504</v>
      </c>
      <c r="J93" s="32">
        <v>500</v>
      </c>
      <c r="K93" s="32">
        <v>511</v>
      </c>
      <c r="L93" s="32">
        <v>493</v>
      </c>
      <c r="M93" s="135">
        <v>494</v>
      </c>
    </row>
    <row r="94" spans="1:13" x14ac:dyDescent="0.2">
      <c r="A94" s="16" t="s">
        <v>99</v>
      </c>
      <c r="B94" s="63">
        <v>1247</v>
      </c>
      <c r="C94" s="63">
        <v>1233</v>
      </c>
      <c r="D94" s="63">
        <v>1236</v>
      </c>
      <c r="E94" s="63">
        <v>1202</v>
      </c>
      <c r="F94" s="21">
        <v>1199</v>
      </c>
      <c r="G94" s="32">
        <v>1189</v>
      </c>
      <c r="H94" s="32">
        <v>1190</v>
      </c>
      <c r="I94" s="32">
        <v>1224</v>
      </c>
      <c r="J94" s="32">
        <v>1233</v>
      </c>
      <c r="K94" s="32">
        <v>1213</v>
      </c>
      <c r="L94" s="32">
        <v>1235</v>
      </c>
      <c r="M94" s="135">
        <v>1213</v>
      </c>
    </row>
    <row r="95" spans="1:13" x14ac:dyDescent="0.2">
      <c r="A95" s="16" t="s">
        <v>100</v>
      </c>
      <c r="B95" s="63">
        <v>1014</v>
      </c>
      <c r="C95" s="63">
        <v>1000</v>
      </c>
      <c r="D95" s="63">
        <v>1002</v>
      </c>
      <c r="E95" s="63">
        <v>987</v>
      </c>
      <c r="F95" s="21">
        <v>1007</v>
      </c>
      <c r="G95" s="32">
        <v>1030</v>
      </c>
      <c r="H95" s="32">
        <v>1044</v>
      </c>
      <c r="I95" s="32">
        <v>1041</v>
      </c>
      <c r="J95" s="32">
        <v>1056</v>
      </c>
      <c r="K95" s="32">
        <v>1063</v>
      </c>
      <c r="L95" s="32">
        <v>1076</v>
      </c>
      <c r="M95" s="135">
        <v>1129</v>
      </c>
    </row>
    <row r="96" spans="1:13" x14ac:dyDescent="0.2">
      <c r="A96" s="16" t="s">
        <v>101</v>
      </c>
      <c r="B96" s="63">
        <v>346</v>
      </c>
      <c r="C96" s="63">
        <v>351</v>
      </c>
      <c r="D96" s="63">
        <v>350</v>
      </c>
      <c r="E96" s="63">
        <v>342</v>
      </c>
      <c r="F96" s="21">
        <v>337</v>
      </c>
      <c r="G96" s="32">
        <v>314</v>
      </c>
      <c r="H96" s="32">
        <v>312</v>
      </c>
      <c r="I96" s="32">
        <v>319</v>
      </c>
      <c r="J96" s="32">
        <v>327</v>
      </c>
      <c r="K96" s="32">
        <v>312</v>
      </c>
      <c r="L96" s="32">
        <v>317</v>
      </c>
      <c r="M96" s="135">
        <v>312</v>
      </c>
    </row>
    <row r="97" spans="1:13" x14ac:dyDescent="0.2">
      <c r="A97" s="16" t="s">
        <v>102</v>
      </c>
      <c r="B97" s="63">
        <v>1375</v>
      </c>
      <c r="C97" s="63">
        <v>1356</v>
      </c>
      <c r="D97" s="63">
        <v>1339</v>
      </c>
      <c r="E97" s="63">
        <v>1351</v>
      </c>
      <c r="F97" s="21">
        <v>1358</v>
      </c>
      <c r="G97" s="32">
        <v>1334</v>
      </c>
      <c r="H97" s="32">
        <v>1346</v>
      </c>
      <c r="I97" s="32">
        <v>1326</v>
      </c>
      <c r="J97" s="32">
        <v>1318</v>
      </c>
      <c r="K97" s="32">
        <v>1307</v>
      </c>
      <c r="L97" s="32">
        <v>1282</v>
      </c>
      <c r="M97" s="135">
        <v>1296</v>
      </c>
    </row>
    <row r="98" spans="1:13" x14ac:dyDescent="0.2">
      <c r="A98" s="16" t="s">
        <v>103</v>
      </c>
      <c r="B98" s="63">
        <v>585</v>
      </c>
      <c r="C98" s="63">
        <v>584</v>
      </c>
      <c r="D98" s="63">
        <v>569</v>
      </c>
      <c r="E98" s="63">
        <v>557</v>
      </c>
      <c r="F98" s="21">
        <v>562</v>
      </c>
      <c r="G98" s="32">
        <v>576</v>
      </c>
      <c r="H98" s="32">
        <v>573</v>
      </c>
      <c r="I98" s="32">
        <v>552</v>
      </c>
      <c r="J98" s="32">
        <v>555</v>
      </c>
      <c r="K98" s="32">
        <v>541</v>
      </c>
      <c r="L98" s="32">
        <v>517</v>
      </c>
      <c r="M98" s="135">
        <v>502</v>
      </c>
    </row>
    <row r="99" spans="1:13" x14ac:dyDescent="0.2">
      <c r="A99" s="16" t="s">
        <v>104</v>
      </c>
      <c r="B99" s="63">
        <v>724</v>
      </c>
      <c r="C99" s="63">
        <v>713</v>
      </c>
      <c r="D99" s="63">
        <v>704</v>
      </c>
      <c r="E99" s="63">
        <v>683</v>
      </c>
      <c r="F99" s="21">
        <v>677</v>
      </c>
      <c r="G99" s="32">
        <v>685</v>
      </c>
      <c r="H99" s="32">
        <v>689</v>
      </c>
      <c r="I99" s="32">
        <v>663</v>
      </c>
      <c r="J99" s="32">
        <v>657</v>
      </c>
      <c r="K99" s="32">
        <v>642</v>
      </c>
      <c r="L99" s="32">
        <v>647</v>
      </c>
      <c r="M99" s="135">
        <v>649</v>
      </c>
    </row>
    <row r="100" spans="1:13" x14ac:dyDescent="0.2">
      <c r="A100" s="16" t="s">
        <v>105</v>
      </c>
      <c r="B100" s="63">
        <v>454</v>
      </c>
      <c r="C100" s="63">
        <v>450</v>
      </c>
      <c r="D100" s="63">
        <v>446</v>
      </c>
      <c r="E100" s="63">
        <v>451</v>
      </c>
      <c r="F100" s="21">
        <v>449</v>
      </c>
      <c r="G100" s="32">
        <v>450</v>
      </c>
      <c r="H100" s="32">
        <v>438</v>
      </c>
      <c r="I100" s="32">
        <v>439</v>
      </c>
      <c r="J100" s="32">
        <v>438</v>
      </c>
      <c r="K100" s="32">
        <v>442</v>
      </c>
      <c r="L100" s="32">
        <v>445</v>
      </c>
      <c r="M100" s="135">
        <v>459</v>
      </c>
    </row>
    <row r="101" spans="1:13" x14ac:dyDescent="0.2">
      <c r="A101" s="16" t="s">
        <v>106</v>
      </c>
      <c r="B101" s="63">
        <v>659</v>
      </c>
      <c r="C101" s="63">
        <v>657</v>
      </c>
      <c r="D101" s="63">
        <v>639</v>
      </c>
      <c r="E101" s="63">
        <v>635</v>
      </c>
      <c r="F101" s="21">
        <v>647</v>
      </c>
      <c r="G101" s="32">
        <v>635</v>
      </c>
      <c r="H101" s="32">
        <v>647</v>
      </c>
      <c r="I101" s="32">
        <v>661</v>
      </c>
      <c r="J101" s="32">
        <v>635</v>
      </c>
      <c r="K101" s="32">
        <v>641</v>
      </c>
      <c r="L101" s="32">
        <v>633</v>
      </c>
      <c r="M101" s="135">
        <v>616</v>
      </c>
    </row>
    <row r="102" spans="1:13" x14ac:dyDescent="0.2">
      <c r="A102" s="16" t="s">
        <v>107</v>
      </c>
      <c r="B102" s="63">
        <v>1209</v>
      </c>
      <c r="C102" s="63">
        <v>1215</v>
      </c>
      <c r="D102" s="63">
        <v>1195</v>
      </c>
      <c r="E102" s="63">
        <v>1188</v>
      </c>
      <c r="F102" s="21">
        <v>1192</v>
      </c>
      <c r="G102" s="32">
        <v>1200</v>
      </c>
      <c r="H102" s="32">
        <v>1171</v>
      </c>
      <c r="I102" s="32">
        <v>1154</v>
      </c>
      <c r="J102" s="32">
        <v>1150</v>
      </c>
      <c r="K102" s="32">
        <v>1152</v>
      </c>
      <c r="L102" s="32">
        <v>1150</v>
      </c>
      <c r="M102" s="135">
        <v>1144</v>
      </c>
    </row>
    <row r="103" spans="1:13" x14ac:dyDescent="0.2">
      <c r="A103" s="16" t="s">
        <v>108</v>
      </c>
      <c r="B103" s="63">
        <v>830</v>
      </c>
      <c r="C103" s="63">
        <v>822</v>
      </c>
      <c r="D103" s="63">
        <v>836</v>
      </c>
      <c r="E103" s="63">
        <v>815</v>
      </c>
      <c r="F103" s="21">
        <v>823</v>
      </c>
      <c r="G103" s="32">
        <v>814</v>
      </c>
      <c r="H103" s="32">
        <v>798</v>
      </c>
      <c r="I103" s="32">
        <v>782</v>
      </c>
      <c r="J103" s="32">
        <v>795</v>
      </c>
      <c r="K103" s="32">
        <v>795</v>
      </c>
      <c r="L103" s="32">
        <v>787</v>
      </c>
      <c r="M103" s="135">
        <v>793</v>
      </c>
    </row>
    <row r="104" spans="1:13" x14ac:dyDescent="0.2">
      <c r="A104" s="16" t="s">
        <v>109</v>
      </c>
      <c r="B104" s="64">
        <v>477</v>
      </c>
      <c r="C104" s="64">
        <v>475</v>
      </c>
      <c r="D104" s="64">
        <v>472</v>
      </c>
      <c r="E104" s="64">
        <v>454</v>
      </c>
      <c r="F104" s="21">
        <v>448</v>
      </c>
      <c r="G104" s="32">
        <v>473</v>
      </c>
      <c r="H104" s="32">
        <v>466</v>
      </c>
      <c r="I104" s="32">
        <v>472</v>
      </c>
      <c r="J104" s="32">
        <v>471</v>
      </c>
      <c r="K104" s="32">
        <v>467</v>
      </c>
      <c r="L104" s="32">
        <v>468</v>
      </c>
      <c r="M104" s="135">
        <v>502</v>
      </c>
    </row>
    <row r="105" spans="1:13" x14ac:dyDescent="0.2">
      <c r="A105" s="16" t="s">
        <v>110</v>
      </c>
      <c r="B105" s="63">
        <v>435</v>
      </c>
      <c r="C105" s="63">
        <v>427</v>
      </c>
      <c r="D105" s="63">
        <v>439</v>
      </c>
      <c r="E105" s="63">
        <v>442</v>
      </c>
      <c r="F105" s="21">
        <v>444</v>
      </c>
      <c r="G105" s="32">
        <v>449</v>
      </c>
      <c r="H105" s="32">
        <v>457</v>
      </c>
      <c r="I105" s="32">
        <v>441</v>
      </c>
      <c r="J105" s="32">
        <v>446</v>
      </c>
      <c r="K105" s="32">
        <v>461</v>
      </c>
      <c r="L105" s="32">
        <v>450</v>
      </c>
      <c r="M105" s="135">
        <v>437</v>
      </c>
    </row>
    <row r="106" spans="1:13" x14ac:dyDescent="0.2">
      <c r="A106" s="16" t="s">
        <v>111</v>
      </c>
      <c r="B106" s="63">
        <v>5630</v>
      </c>
      <c r="C106" s="63">
        <v>5614</v>
      </c>
      <c r="D106" s="63">
        <v>5528</v>
      </c>
      <c r="E106" s="63">
        <v>5487</v>
      </c>
      <c r="F106" s="21">
        <v>5506</v>
      </c>
      <c r="G106" s="32">
        <v>5594</v>
      </c>
      <c r="H106" s="32">
        <v>5604</v>
      </c>
      <c r="I106" s="32">
        <v>5617</v>
      </c>
      <c r="J106" s="32">
        <v>5633</v>
      </c>
      <c r="K106" s="32">
        <v>5617</v>
      </c>
      <c r="L106" s="32">
        <v>5573</v>
      </c>
      <c r="M106" s="135">
        <v>5664</v>
      </c>
    </row>
    <row r="107" spans="1:13" x14ac:dyDescent="0.2">
      <c r="A107" s="16" t="s">
        <v>112</v>
      </c>
      <c r="B107" s="63">
        <v>902</v>
      </c>
      <c r="C107" s="63">
        <v>893</v>
      </c>
      <c r="D107" s="63">
        <v>892</v>
      </c>
      <c r="E107" s="63">
        <v>833</v>
      </c>
      <c r="F107" s="21">
        <v>838</v>
      </c>
      <c r="G107" s="32">
        <v>874</v>
      </c>
      <c r="H107" s="32">
        <v>851</v>
      </c>
      <c r="I107" s="32">
        <v>862</v>
      </c>
      <c r="J107" s="32">
        <v>857</v>
      </c>
      <c r="K107" s="32">
        <v>851</v>
      </c>
      <c r="L107" s="32">
        <v>843</v>
      </c>
      <c r="M107" s="135">
        <v>857</v>
      </c>
    </row>
    <row r="108" spans="1:13" x14ac:dyDescent="0.2">
      <c r="A108" s="16" t="s">
        <v>113</v>
      </c>
      <c r="B108" s="63">
        <v>717</v>
      </c>
      <c r="C108" s="63">
        <v>708</v>
      </c>
      <c r="D108" s="63">
        <v>700</v>
      </c>
      <c r="E108" s="63">
        <v>696</v>
      </c>
      <c r="F108" s="21">
        <v>694</v>
      </c>
      <c r="G108" s="32">
        <v>701</v>
      </c>
      <c r="H108" s="32">
        <v>695</v>
      </c>
      <c r="I108" s="32">
        <v>696</v>
      </c>
      <c r="J108" s="32">
        <v>683</v>
      </c>
      <c r="K108" s="32">
        <v>691</v>
      </c>
      <c r="L108" s="32">
        <v>679</v>
      </c>
      <c r="M108" s="135">
        <v>668</v>
      </c>
    </row>
    <row r="109" spans="1:13" x14ac:dyDescent="0.2">
      <c r="A109" s="16" t="s">
        <v>114</v>
      </c>
      <c r="B109" s="63">
        <v>5165</v>
      </c>
      <c r="C109" s="63">
        <v>5105</v>
      </c>
      <c r="D109" s="63">
        <v>5156</v>
      </c>
      <c r="E109" s="63">
        <v>5093</v>
      </c>
      <c r="F109" s="21">
        <v>5156</v>
      </c>
      <c r="G109" s="32">
        <v>5176</v>
      </c>
      <c r="H109" s="32">
        <v>5171</v>
      </c>
      <c r="I109" s="32">
        <v>5170</v>
      </c>
      <c r="J109" s="32">
        <v>5154</v>
      </c>
      <c r="K109" s="32">
        <v>5176</v>
      </c>
      <c r="L109" s="32">
        <v>5165</v>
      </c>
      <c r="M109" s="135">
        <v>5340</v>
      </c>
    </row>
    <row r="110" spans="1:13" x14ac:dyDescent="0.2">
      <c r="A110" s="16"/>
      <c r="B110" s="21"/>
      <c r="C110" s="21"/>
      <c r="D110" s="21"/>
      <c r="E110" s="21"/>
      <c r="F110" s="21"/>
      <c r="G110" s="32"/>
      <c r="H110" s="32"/>
      <c r="I110" s="32"/>
      <c r="J110" s="32"/>
      <c r="K110" s="32"/>
      <c r="L110" s="32"/>
      <c r="M110" s="132"/>
    </row>
    <row r="111" spans="1:13" x14ac:dyDescent="0.2">
      <c r="A111" s="17" t="s">
        <v>4</v>
      </c>
      <c r="B111" s="21">
        <f>AVERAGE(B8:B106)</f>
        <v>709.29473684210529</v>
      </c>
      <c r="C111" s="21">
        <f t="shared" ref="C111:E111" si="0">AVERAGE(C8:C106)</f>
        <v>703.11578947368423</v>
      </c>
      <c r="D111" s="21">
        <f t="shared" si="0"/>
        <v>693.66315789473686</v>
      </c>
      <c r="E111" s="21">
        <f t="shared" si="0"/>
        <v>689.73684210526312</v>
      </c>
      <c r="F111" s="21">
        <f t="shared" ref="F111:M111" si="1">AVERAGE(F8:F109)</f>
        <v>725.24489795918362</v>
      </c>
      <c r="G111" s="32">
        <f t="shared" si="1"/>
        <v>730.0408163265306</v>
      </c>
      <c r="H111" s="32">
        <f t="shared" si="1"/>
        <v>727.81632653061229</v>
      </c>
      <c r="I111" s="32">
        <f t="shared" si="1"/>
        <v>726</v>
      </c>
      <c r="J111" s="32">
        <f t="shared" si="1"/>
        <v>722.71428571428567</v>
      </c>
      <c r="K111" s="32">
        <f t="shared" si="1"/>
        <v>718.91836734693879</v>
      </c>
      <c r="L111" s="135">
        <f t="shared" si="1"/>
        <v>717.83673469387759</v>
      </c>
      <c r="M111" s="135">
        <f t="shared" si="1"/>
        <v>725.35714285714289</v>
      </c>
    </row>
  </sheetData>
  <mergeCells count="1">
    <mergeCell ref="A1:J1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5"/>
  <sheetViews>
    <sheetView zoomScaleNormal="100" zoomScaleSheetLayoutView="80" workbookViewId="0">
      <pane xSplit="1" ySplit="5" topLeftCell="G6" activePane="bottomRight" state="frozen"/>
      <selection pane="topRight" activeCell="B1" sqref="B1"/>
      <selection pane="bottomLeft" activeCell="A6" sqref="A6"/>
      <selection pane="bottomRight" activeCell="N5" sqref="N5"/>
    </sheetView>
  </sheetViews>
  <sheetFormatPr baseColWidth="10" defaultRowHeight="14.25" x14ac:dyDescent="0.2"/>
  <cols>
    <col min="1" max="1" width="24.625" bestFit="1" customWidth="1"/>
    <col min="2" max="2" width="16.75" style="48" bestFit="1" customWidth="1"/>
    <col min="3" max="3" width="16.75" style="59" bestFit="1" customWidth="1"/>
    <col min="4" max="10" width="16.75" style="48" bestFit="1" customWidth="1"/>
    <col min="11" max="11" width="16.25" customWidth="1"/>
    <col min="12" max="12" width="16.75" bestFit="1" customWidth="1"/>
    <col min="13" max="16" width="14.5" bestFit="1" customWidth="1"/>
    <col min="17" max="17" width="13.5" bestFit="1" customWidth="1"/>
  </cols>
  <sheetData>
    <row r="1" spans="1:17" ht="20.25" x14ac:dyDescent="0.3">
      <c r="A1" s="211" t="s">
        <v>2</v>
      </c>
      <c r="B1" s="211"/>
      <c r="C1" s="211"/>
      <c r="D1" s="211"/>
      <c r="E1" s="211"/>
      <c r="F1" s="211"/>
      <c r="G1" s="211"/>
      <c r="H1" s="211"/>
      <c r="I1" s="211"/>
      <c r="J1" s="211"/>
    </row>
    <row r="2" spans="1:17" s="4" customFormat="1" ht="15" x14ac:dyDescent="0.25">
      <c r="A2" s="22"/>
      <c r="B2" s="44"/>
      <c r="C2" s="49"/>
      <c r="D2" s="44"/>
      <c r="E2" s="44"/>
      <c r="F2" s="44"/>
      <c r="G2" s="44"/>
      <c r="H2" s="44"/>
      <c r="I2" s="44"/>
      <c r="J2" s="44"/>
      <c r="N2" s="212" t="s">
        <v>121</v>
      </c>
      <c r="O2" s="212"/>
      <c r="P2" s="212"/>
      <c r="Q2" s="212"/>
    </row>
    <row r="3" spans="1:17" ht="15" x14ac:dyDescent="0.25">
      <c r="A3" s="6" t="s">
        <v>0</v>
      </c>
      <c r="B3" s="45">
        <v>2011</v>
      </c>
      <c r="C3" s="50">
        <v>2012</v>
      </c>
      <c r="D3" s="45">
        <v>2013</v>
      </c>
      <c r="E3" s="45">
        <v>2014</v>
      </c>
      <c r="F3" s="45">
        <v>2015</v>
      </c>
      <c r="G3" s="45">
        <v>2016</v>
      </c>
      <c r="H3" s="45">
        <v>2017</v>
      </c>
      <c r="I3" s="45">
        <v>2018</v>
      </c>
      <c r="J3" s="45">
        <v>2019</v>
      </c>
      <c r="K3" s="45">
        <v>2020</v>
      </c>
      <c r="L3" s="45">
        <v>2021</v>
      </c>
      <c r="M3" s="45">
        <v>2022</v>
      </c>
      <c r="N3" s="137">
        <v>2023</v>
      </c>
      <c r="O3" s="137">
        <v>2024</v>
      </c>
      <c r="P3" s="137">
        <v>2025</v>
      </c>
      <c r="Q3" s="137">
        <v>2026</v>
      </c>
    </row>
    <row r="4" spans="1:17" ht="15" x14ac:dyDescent="0.25">
      <c r="A4" s="6"/>
      <c r="B4" s="45"/>
      <c r="C4" s="50"/>
      <c r="D4" s="45"/>
      <c r="E4" s="45"/>
      <c r="F4" s="45"/>
      <c r="G4" s="45"/>
      <c r="H4" s="45"/>
      <c r="I4" s="45"/>
      <c r="J4" s="45"/>
      <c r="K4" s="45"/>
      <c r="L4" s="45"/>
      <c r="M4" s="45"/>
      <c r="N4" s="132"/>
      <c r="O4" s="132"/>
      <c r="P4" s="132"/>
      <c r="Q4" s="132"/>
    </row>
    <row r="5" spans="1:17" ht="15" x14ac:dyDescent="0.25">
      <c r="A5" s="6" t="s">
        <v>14</v>
      </c>
      <c r="B5" s="67">
        <v>-109059447</v>
      </c>
      <c r="C5" s="68">
        <v>-122866220</v>
      </c>
      <c r="D5" s="67">
        <v>-130718264</v>
      </c>
      <c r="E5" s="67">
        <v>-141000000</v>
      </c>
      <c r="F5" s="67">
        <v>-150000000</v>
      </c>
      <c r="G5" s="67">
        <v>-160000000</v>
      </c>
      <c r="H5" s="67">
        <v>-165000000</v>
      </c>
      <c r="I5" s="67">
        <v>-167000000</v>
      </c>
      <c r="J5" s="67">
        <v>-168000000</v>
      </c>
      <c r="K5" s="67">
        <v>-171300000</v>
      </c>
      <c r="L5" s="67">
        <v>-173000000</v>
      </c>
      <c r="M5" s="67">
        <v>-179000000</v>
      </c>
      <c r="N5" s="67">
        <v>-186418778</v>
      </c>
      <c r="O5" s="132"/>
      <c r="P5" s="132"/>
      <c r="Q5" s="132"/>
    </row>
    <row r="6" spans="1:17" ht="15" x14ac:dyDescent="0.25">
      <c r="A6" s="6"/>
      <c r="B6" s="45"/>
      <c r="C6" s="50"/>
      <c r="D6" s="45"/>
      <c r="E6" s="45"/>
      <c r="F6" s="45"/>
      <c r="G6" s="45"/>
      <c r="H6" s="45"/>
      <c r="I6" s="45"/>
      <c r="J6" s="45"/>
      <c r="K6" s="45"/>
      <c r="L6" s="45"/>
      <c r="M6" s="45"/>
      <c r="N6" s="132"/>
      <c r="O6" s="132"/>
      <c r="P6" s="132"/>
      <c r="Q6" s="132"/>
    </row>
    <row r="7" spans="1:17" ht="15" x14ac:dyDescent="0.25">
      <c r="A7" s="6" t="s">
        <v>15</v>
      </c>
      <c r="B7" s="45"/>
      <c r="C7" s="50"/>
      <c r="D7" s="45"/>
      <c r="E7" s="45"/>
      <c r="F7" s="45"/>
      <c r="G7" s="45"/>
      <c r="H7" s="45"/>
      <c r="I7" s="45"/>
      <c r="J7" s="45"/>
      <c r="K7" s="45"/>
      <c r="L7" s="45"/>
      <c r="M7" s="45"/>
      <c r="N7" s="132"/>
      <c r="O7" s="132"/>
      <c r="P7" s="132"/>
      <c r="Q7" s="132"/>
    </row>
    <row r="8" spans="1:17" x14ac:dyDescent="0.2">
      <c r="A8" s="3" t="s">
        <v>18</v>
      </c>
      <c r="B8" s="10">
        <v>3870.21</v>
      </c>
      <c r="C8" s="52">
        <v>-94433.88</v>
      </c>
      <c r="D8" s="8">
        <v>-102045.74</v>
      </c>
      <c r="E8" s="8">
        <v>-113475.2</v>
      </c>
      <c r="F8" s="8">
        <v>-119464.64</v>
      </c>
      <c r="G8" s="8">
        <v>-84225.89</v>
      </c>
      <c r="H8" s="8">
        <v>-83129.11</v>
      </c>
      <c r="I8" s="8">
        <v>-98457.78</v>
      </c>
      <c r="J8" s="8">
        <v>-137701.85</v>
      </c>
      <c r="K8" s="8">
        <v>-300116.76</v>
      </c>
      <c r="L8" s="8">
        <v>-227780.09</v>
      </c>
      <c r="M8" s="8">
        <v>-254756.58</v>
      </c>
      <c r="N8" s="132"/>
      <c r="O8" s="132"/>
      <c r="P8" s="132"/>
      <c r="Q8" s="132"/>
    </row>
    <row r="9" spans="1:17" x14ac:dyDescent="0.2">
      <c r="A9" s="3" t="s">
        <v>19</v>
      </c>
      <c r="B9" s="10">
        <v>-3508946.26</v>
      </c>
      <c r="C9" s="52">
        <v>-3456228.89</v>
      </c>
      <c r="D9" s="8">
        <v>-3732382.88</v>
      </c>
      <c r="E9" s="8">
        <v>-4195705.21</v>
      </c>
      <c r="F9" s="8">
        <v>-4302134.1500000004</v>
      </c>
      <c r="G9" s="8">
        <v>-4760345.5599999996</v>
      </c>
      <c r="H9" s="8">
        <v>-5105713.29</v>
      </c>
      <c r="I9" s="8">
        <v>-4939200.3499999996</v>
      </c>
      <c r="J9" s="8">
        <v>5175446.05</v>
      </c>
      <c r="K9" s="8">
        <v>-5228714.41</v>
      </c>
      <c r="L9" s="8">
        <v>-4876033.0599999996</v>
      </c>
      <c r="M9" s="8">
        <v>-4868344.83</v>
      </c>
      <c r="N9" s="132"/>
      <c r="O9" s="132"/>
      <c r="P9" s="132"/>
      <c r="Q9" s="132"/>
    </row>
    <row r="10" spans="1:17" x14ac:dyDescent="0.2">
      <c r="A10" s="3" t="s">
        <v>20</v>
      </c>
      <c r="B10" s="10">
        <v>-966618.86</v>
      </c>
      <c r="C10" s="52">
        <v>-974281.82</v>
      </c>
      <c r="D10" s="8">
        <v>-1150112.57</v>
      </c>
      <c r="E10" s="8">
        <v>-1219814.1499999999</v>
      </c>
      <c r="F10" s="8">
        <v>-1174261.3400000001</v>
      </c>
      <c r="G10" s="8">
        <v>-1258583.96</v>
      </c>
      <c r="H10" s="8">
        <v>-1206372.96</v>
      </c>
      <c r="I10" s="8">
        <v>-1121038.02</v>
      </c>
      <c r="J10" s="8">
        <v>1210971.18</v>
      </c>
      <c r="K10" s="8">
        <v>1257972.8700000001</v>
      </c>
      <c r="L10" s="8">
        <v>-1197979.5900000001</v>
      </c>
      <c r="M10" s="8">
        <v>-678428.3</v>
      </c>
      <c r="N10" s="132"/>
      <c r="O10" s="132"/>
      <c r="P10" s="132"/>
      <c r="Q10" s="132"/>
    </row>
    <row r="11" spans="1:17" x14ac:dyDescent="0.2">
      <c r="A11" s="3" t="s">
        <v>21</v>
      </c>
      <c r="B11" s="10">
        <v>-537785.16</v>
      </c>
      <c r="C11" s="52">
        <v>-610303.92000000004</v>
      </c>
      <c r="D11" s="8">
        <v>-881136.62</v>
      </c>
      <c r="E11" s="8">
        <v>-864718.59</v>
      </c>
      <c r="F11" s="8">
        <v>-710113.09</v>
      </c>
      <c r="G11" s="8">
        <v>-843999.1</v>
      </c>
      <c r="H11" s="8">
        <v>-1207492.02</v>
      </c>
      <c r="I11" s="8">
        <v>-1115864.69</v>
      </c>
      <c r="J11" s="8">
        <v>-1149329.5</v>
      </c>
      <c r="K11" s="8">
        <v>-1096093.25</v>
      </c>
      <c r="L11" s="8">
        <v>-1104423.45</v>
      </c>
      <c r="M11" s="8">
        <v>-1139305.23</v>
      </c>
      <c r="N11" s="132"/>
      <c r="O11" s="132"/>
      <c r="P11" s="132"/>
      <c r="Q11" s="132"/>
    </row>
    <row r="12" spans="1:17" x14ac:dyDescent="0.2">
      <c r="A12" s="3" t="s">
        <v>22</v>
      </c>
      <c r="B12" s="10">
        <v>-1924551.83</v>
      </c>
      <c r="C12" s="52">
        <v>-2289592.44</v>
      </c>
      <c r="D12" s="8">
        <v>-2504428.71</v>
      </c>
      <c r="E12" s="8">
        <v>-2523112.7200000002</v>
      </c>
      <c r="F12" s="8">
        <v>-2649281.9700000002</v>
      </c>
      <c r="G12" s="8">
        <v>-2831488.58</v>
      </c>
      <c r="H12" s="8">
        <v>-2774411.5</v>
      </c>
      <c r="I12" s="8">
        <v>-2855528.79</v>
      </c>
      <c r="J12" s="8">
        <v>-3000036.94</v>
      </c>
      <c r="K12" s="8">
        <v>-3039075.64</v>
      </c>
      <c r="L12" s="8">
        <v>-3181185.43</v>
      </c>
      <c r="M12" s="8">
        <v>-3266225.27</v>
      </c>
      <c r="N12" s="132"/>
      <c r="O12" s="132"/>
      <c r="P12" s="132"/>
      <c r="Q12" s="132"/>
    </row>
    <row r="13" spans="1:17" x14ac:dyDescent="0.2">
      <c r="A13" s="3" t="s">
        <v>23</v>
      </c>
      <c r="B13" s="10">
        <v>-178167.63</v>
      </c>
      <c r="C13" s="52">
        <v>-144023.45000000001</v>
      </c>
      <c r="D13" s="8">
        <v>-122413.85</v>
      </c>
      <c r="E13" s="8">
        <v>-179774.59</v>
      </c>
      <c r="F13" s="8">
        <v>-238216.84</v>
      </c>
      <c r="G13" s="8">
        <v>-120956.55</v>
      </c>
      <c r="H13" s="8">
        <v>-78818.62</v>
      </c>
      <c r="I13" s="60">
        <v>38828.559999999998</v>
      </c>
      <c r="J13" s="60">
        <v>73569.59</v>
      </c>
      <c r="K13" s="8">
        <v>-170273.3</v>
      </c>
      <c r="L13" s="8">
        <v>-189076.67</v>
      </c>
      <c r="M13" s="8">
        <v>-292523.84000000003</v>
      </c>
      <c r="N13" s="132"/>
      <c r="O13" s="132"/>
      <c r="P13" s="132"/>
      <c r="Q13" s="132"/>
    </row>
    <row r="14" spans="1:17" x14ac:dyDescent="0.2">
      <c r="A14" s="3" t="s">
        <v>24</v>
      </c>
      <c r="B14" s="10">
        <v>160952.24</v>
      </c>
      <c r="C14" s="51">
        <v>150813.04</v>
      </c>
      <c r="D14" s="60">
        <v>129349.31</v>
      </c>
      <c r="E14" s="60">
        <v>97665.53</v>
      </c>
      <c r="F14" s="60">
        <v>141423.37</v>
      </c>
      <c r="G14" s="60">
        <v>132909.35</v>
      </c>
      <c r="H14" s="60">
        <v>96189.66</v>
      </c>
      <c r="I14" s="60">
        <v>139018.54999999999</v>
      </c>
      <c r="J14" s="60">
        <v>121813.99</v>
      </c>
      <c r="K14" s="60">
        <v>156653.29</v>
      </c>
      <c r="L14" s="60">
        <v>127948.89</v>
      </c>
      <c r="M14" s="60">
        <v>117635.43</v>
      </c>
      <c r="N14" s="132"/>
      <c r="O14" s="132"/>
      <c r="P14" s="132"/>
      <c r="Q14" s="132"/>
    </row>
    <row r="15" spans="1:17" x14ac:dyDescent="0.2">
      <c r="A15" s="3" t="s">
        <v>25</v>
      </c>
      <c r="B15" s="10">
        <v>-211011.39</v>
      </c>
      <c r="C15" s="52">
        <v>-187783.22</v>
      </c>
      <c r="D15" s="8">
        <v>-212798.03</v>
      </c>
      <c r="E15" s="8">
        <v>-181111.07</v>
      </c>
      <c r="F15" s="8">
        <v>-199649.78</v>
      </c>
      <c r="G15" s="8">
        <v>-207230.86</v>
      </c>
      <c r="H15" s="8">
        <v>-210487.45</v>
      </c>
      <c r="I15" s="8">
        <v>-185949.87</v>
      </c>
      <c r="J15" s="8">
        <v>-220349.92</v>
      </c>
      <c r="K15" s="8">
        <v>-235224.07</v>
      </c>
      <c r="L15" s="8">
        <v>-240488.58</v>
      </c>
      <c r="M15" s="8">
        <v>-254372.65</v>
      </c>
      <c r="N15" s="132"/>
      <c r="O15" s="132"/>
      <c r="P15" s="132"/>
      <c r="Q15" s="132"/>
    </row>
    <row r="16" spans="1:17" x14ac:dyDescent="0.2">
      <c r="A16" s="3" t="s">
        <v>26</v>
      </c>
      <c r="B16" s="10">
        <v>-831052.49</v>
      </c>
      <c r="C16" s="52">
        <v>-810665.98</v>
      </c>
      <c r="D16" s="8">
        <v>-870088.22</v>
      </c>
      <c r="E16" s="8">
        <v>-930450.47</v>
      </c>
      <c r="F16" s="8">
        <v>-919644.43</v>
      </c>
      <c r="G16" s="8">
        <v>-1058682.98</v>
      </c>
      <c r="H16" s="8">
        <v>-1040214.92</v>
      </c>
      <c r="I16" s="8">
        <v>-1001106.54</v>
      </c>
      <c r="J16" s="8">
        <v>-1017483.49</v>
      </c>
      <c r="K16" s="8">
        <v>-1036329.42</v>
      </c>
      <c r="L16" s="8">
        <v>-1059149.43</v>
      </c>
      <c r="M16" s="8">
        <v>-999366.33</v>
      </c>
      <c r="N16" s="132"/>
      <c r="O16" s="132"/>
      <c r="P16" s="132"/>
      <c r="Q16" s="132"/>
    </row>
    <row r="17" spans="1:17" x14ac:dyDescent="0.2">
      <c r="A17" s="3" t="s">
        <v>27</v>
      </c>
      <c r="B17" s="10">
        <v>-304586.43</v>
      </c>
      <c r="C17" s="52">
        <v>-270323.65000000002</v>
      </c>
      <c r="D17" s="8">
        <v>-284125.46000000002</v>
      </c>
      <c r="E17" s="8">
        <v>-405301.14</v>
      </c>
      <c r="F17" s="8">
        <v>-330649.45</v>
      </c>
      <c r="G17" s="8">
        <v>-479304</v>
      </c>
      <c r="H17" s="8">
        <v>-570406.06000000006</v>
      </c>
      <c r="I17" s="8">
        <v>-524247.37</v>
      </c>
      <c r="J17" s="8">
        <v>-776406.11</v>
      </c>
      <c r="K17" s="8">
        <v>-823828.94</v>
      </c>
      <c r="L17" s="8">
        <v>-865046.32</v>
      </c>
      <c r="M17" s="8">
        <v>-907020.05</v>
      </c>
      <c r="N17" s="132"/>
      <c r="O17" s="132"/>
      <c r="P17" s="132"/>
      <c r="Q17" s="132"/>
    </row>
    <row r="18" spans="1:17" x14ac:dyDescent="0.2">
      <c r="A18" s="3" t="s">
        <v>28</v>
      </c>
      <c r="B18" s="10">
        <v>-243017.03</v>
      </c>
      <c r="C18" s="52">
        <v>-238015.12</v>
      </c>
      <c r="D18" s="8">
        <v>-287517.71999999997</v>
      </c>
      <c r="E18" s="8">
        <v>-364525.36</v>
      </c>
      <c r="F18" s="8">
        <v>-429046.65</v>
      </c>
      <c r="G18" s="8">
        <v>-489805.5</v>
      </c>
      <c r="H18" s="8">
        <v>-522493.78</v>
      </c>
      <c r="I18" s="8">
        <v>-561121.87</v>
      </c>
      <c r="J18" s="8">
        <v>-564474.93000000005</v>
      </c>
      <c r="K18" s="8">
        <v>-532989.09</v>
      </c>
      <c r="L18" s="8">
        <v>-529252.97</v>
      </c>
      <c r="M18" s="8">
        <v>-521216.53</v>
      </c>
      <c r="N18" s="132"/>
      <c r="O18" s="132"/>
      <c r="P18" s="132"/>
      <c r="Q18" s="132"/>
    </row>
    <row r="19" spans="1:17" x14ac:dyDescent="0.2">
      <c r="A19" s="3" t="s">
        <v>29</v>
      </c>
      <c r="B19" s="10">
        <v>44441.11</v>
      </c>
      <c r="C19" s="51">
        <v>52131.91</v>
      </c>
      <c r="D19" s="60">
        <v>101381.81</v>
      </c>
      <c r="E19" s="60">
        <v>59275.53</v>
      </c>
      <c r="F19" s="60">
        <v>83874.64</v>
      </c>
      <c r="G19" s="60">
        <v>8705.91</v>
      </c>
      <c r="H19" s="60">
        <v>33205.97</v>
      </c>
      <c r="I19" s="60">
        <v>95346.28</v>
      </c>
      <c r="J19" s="60">
        <v>63870.68</v>
      </c>
      <c r="K19" s="8">
        <v>-11101.52</v>
      </c>
      <c r="L19" s="8">
        <v>-32233.9</v>
      </c>
      <c r="M19" s="60">
        <v>69474.22</v>
      </c>
      <c r="N19" s="132"/>
      <c r="O19" s="132"/>
      <c r="P19" s="132"/>
      <c r="Q19" s="132"/>
    </row>
    <row r="20" spans="1:17" x14ac:dyDescent="0.2">
      <c r="A20" s="3" t="s">
        <v>30</v>
      </c>
      <c r="B20" s="10">
        <v>-689914.07</v>
      </c>
      <c r="C20" s="52">
        <v>-821698</v>
      </c>
      <c r="D20" s="8">
        <v>-807532.86</v>
      </c>
      <c r="E20" s="8">
        <v>-888340.4</v>
      </c>
      <c r="F20" s="8">
        <v>-880961.25</v>
      </c>
      <c r="G20" s="8">
        <v>-1002032.49</v>
      </c>
      <c r="H20" s="8">
        <v>-948600.72</v>
      </c>
      <c r="I20" s="8">
        <v>-922407.56</v>
      </c>
      <c r="J20" s="8">
        <v>-924035.62</v>
      </c>
      <c r="K20" s="8">
        <v>-937672.08</v>
      </c>
      <c r="L20" s="8">
        <v>-950078.15</v>
      </c>
      <c r="M20" s="8">
        <v>-767492.03</v>
      </c>
      <c r="N20" s="132"/>
      <c r="O20" s="132"/>
      <c r="P20" s="132"/>
      <c r="Q20" s="132"/>
    </row>
    <row r="21" spans="1:17" x14ac:dyDescent="0.2">
      <c r="A21" s="3" t="s">
        <v>31</v>
      </c>
      <c r="B21" s="10">
        <v>35330.910000000003</v>
      </c>
      <c r="C21" s="52">
        <v>-7715.28</v>
      </c>
      <c r="D21" s="8">
        <v>-5696.55</v>
      </c>
      <c r="E21" s="8">
        <v>34332.19</v>
      </c>
      <c r="F21" s="8">
        <v>22396.32</v>
      </c>
      <c r="G21" s="8">
        <v>-22682.83</v>
      </c>
      <c r="H21" s="8">
        <v>11709.65</v>
      </c>
      <c r="I21" s="8">
        <v>-4791.05</v>
      </c>
      <c r="J21" s="8">
        <v>11537.28</v>
      </c>
      <c r="K21" s="60">
        <v>4692.09</v>
      </c>
      <c r="L21" s="8">
        <v>-36303.07</v>
      </c>
      <c r="M21" s="8">
        <v>-46182.62</v>
      </c>
      <c r="N21" s="132"/>
      <c r="O21" s="132"/>
      <c r="P21" s="132"/>
      <c r="Q21" s="132"/>
    </row>
    <row r="22" spans="1:17" x14ac:dyDescent="0.2">
      <c r="A22" s="3" t="s">
        <v>32</v>
      </c>
      <c r="B22" s="10">
        <v>-1472923.35</v>
      </c>
      <c r="C22" s="52">
        <v>-1633039.49</v>
      </c>
      <c r="D22" s="8">
        <v>-1485525.65</v>
      </c>
      <c r="E22" s="8">
        <v>-1467903.63</v>
      </c>
      <c r="F22" s="8">
        <v>-1304124.76</v>
      </c>
      <c r="G22" s="8">
        <v>-1275585.5</v>
      </c>
      <c r="H22" s="8">
        <v>-1326408.08</v>
      </c>
      <c r="I22" s="8">
        <v>-1322334.3</v>
      </c>
      <c r="J22" s="8">
        <v>-1271447.43</v>
      </c>
      <c r="K22" s="8">
        <v>-1519075.93</v>
      </c>
      <c r="L22" s="8">
        <v>-1289258.98</v>
      </c>
      <c r="M22" s="8">
        <v>-1105127.05</v>
      </c>
      <c r="N22" s="132"/>
      <c r="O22" s="132"/>
      <c r="P22" s="132"/>
      <c r="Q22" s="132"/>
    </row>
    <row r="23" spans="1:17" x14ac:dyDescent="0.2">
      <c r="A23" s="3" t="s">
        <v>33</v>
      </c>
      <c r="B23" s="10">
        <v>-462068.54</v>
      </c>
      <c r="C23" s="52">
        <v>-545794.52</v>
      </c>
      <c r="D23" s="8">
        <v>-590570.29</v>
      </c>
      <c r="E23" s="8">
        <v>-683148.79</v>
      </c>
      <c r="F23" s="8">
        <v>-687691.29</v>
      </c>
      <c r="G23" s="8">
        <v>-793164.05</v>
      </c>
      <c r="H23" s="8">
        <v>-736807.47</v>
      </c>
      <c r="I23" s="8">
        <v>-833992.97</v>
      </c>
      <c r="J23" s="8">
        <v>-689102.06</v>
      </c>
      <c r="K23" s="8">
        <v>-757184.13</v>
      </c>
      <c r="L23" s="8">
        <v>-715564.45</v>
      </c>
      <c r="M23" s="8">
        <v>-782651.59</v>
      </c>
      <c r="N23" s="132"/>
      <c r="O23" s="132"/>
      <c r="P23" s="132"/>
      <c r="Q23" s="132"/>
    </row>
    <row r="24" spans="1:17" x14ac:dyDescent="0.2">
      <c r="A24" s="3" t="s">
        <v>34</v>
      </c>
      <c r="B24" s="10">
        <v>-5334217.28</v>
      </c>
      <c r="C24" s="52">
        <v>-6595142.7300000004</v>
      </c>
      <c r="D24" s="8">
        <v>-8634053.9499999993</v>
      </c>
      <c r="E24" s="8">
        <v>-9560780.1199999992</v>
      </c>
      <c r="F24" s="8">
        <v>-9862361.6999999993</v>
      </c>
      <c r="G24" s="8">
        <v>-10007021.869999999</v>
      </c>
      <c r="H24" s="8">
        <v>-9548921.9600000009</v>
      </c>
      <c r="I24" s="8">
        <v>-4809413.7300000004</v>
      </c>
      <c r="J24" s="8">
        <v>-10366081.699999999</v>
      </c>
      <c r="K24" s="8">
        <v>-10052256.640000001</v>
      </c>
      <c r="L24" s="8">
        <v>-12877838.699999999</v>
      </c>
      <c r="M24" s="8">
        <v>-8899669.9399999995</v>
      </c>
      <c r="N24" s="132"/>
      <c r="O24" s="132"/>
      <c r="P24" s="132"/>
      <c r="Q24" s="132"/>
    </row>
    <row r="25" spans="1:17" x14ac:dyDescent="0.2">
      <c r="A25" s="3" t="s">
        <v>35</v>
      </c>
      <c r="B25" s="10">
        <v>-435243.07</v>
      </c>
      <c r="C25" s="52">
        <v>-432954.44</v>
      </c>
      <c r="D25" s="8">
        <v>-468318.84</v>
      </c>
      <c r="E25" s="8">
        <v>-499597.55</v>
      </c>
      <c r="F25" s="8">
        <v>-501938.45</v>
      </c>
      <c r="G25" s="8">
        <v>-546270.71</v>
      </c>
      <c r="H25" s="8">
        <v>-579430.28</v>
      </c>
      <c r="I25" s="8">
        <v>-602228.14</v>
      </c>
      <c r="J25" s="8">
        <v>-571130.89</v>
      </c>
      <c r="K25" s="8">
        <v>-571184.39</v>
      </c>
      <c r="L25" s="8">
        <v>-520084.18</v>
      </c>
      <c r="M25" s="8">
        <v>-434815.57</v>
      </c>
      <c r="N25" s="132"/>
      <c r="O25" s="132"/>
      <c r="P25" s="132"/>
      <c r="Q25" s="132"/>
    </row>
    <row r="26" spans="1:17" x14ac:dyDescent="0.2">
      <c r="A26" s="3" t="s">
        <v>36</v>
      </c>
      <c r="B26" s="10">
        <v>-387478.64</v>
      </c>
      <c r="C26" s="52">
        <v>-432291.39</v>
      </c>
      <c r="D26" s="8">
        <v>-513089.72</v>
      </c>
      <c r="E26" s="8">
        <v>-546372.98</v>
      </c>
      <c r="F26" s="8">
        <v>-564921.59999999998</v>
      </c>
      <c r="G26" s="8">
        <v>-595987.13</v>
      </c>
      <c r="H26" s="8">
        <v>-625431.28</v>
      </c>
      <c r="I26" s="8">
        <v>-669377.05000000005</v>
      </c>
      <c r="J26" s="8">
        <v>-651248.64000000001</v>
      </c>
      <c r="K26" s="8">
        <v>-629348.81000000006</v>
      </c>
      <c r="L26" s="8">
        <v>-742929.52</v>
      </c>
      <c r="M26" s="8">
        <v>-708968.64</v>
      </c>
      <c r="N26" s="132"/>
      <c r="O26" s="132"/>
      <c r="P26" s="132"/>
      <c r="Q26" s="132"/>
    </row>
    <row r="27" spans="1:17" x14ac:dyDescent="0.2">
      <c r="A27" s="3" t="s">
        <v>37</v>
      </c>
      <c r="B27" s="10">
        <v>-242260.16</v>
      </c>
      <c r="C27" s="52">
        <v>-236957.51</v>
      </c>
      <c r="D27" s="8">
        <v>-278544.25</v>
      </c>
      <c r="E27" s="8">
        <v>-337975.69</v>
      </c>
      <c r="F27" s="8">
        <v>-317903.83</v>
      </c>
      <c r="G27" s="8">
        <v>-308922.98</v>
      </c>
      <c r="H27" s="8">
        <v>-295525.96000000002</v>
      </c>
      <c r="I27" s="8">
        <v>-314342.77</v>
      </c>
      <c r="J27" s="8">
        <v>-328331.02</v>
      </c>
      <c r="K27" s="8">
        <v>-316017.98</v>
      </c>
      <c r="L27" s="8">
        <v>-355822.82</v>
      </c>
      <c r="M27" s="8">
        <v>-344879.26</v>
      </c>
      <c r="N27" s="132"/>
      <c r="O27" s="132"/>
      <c r="P27" s="132"/>
      <c r="Q27" s="132"/>
    </row>
    <row r="28" spans="1:17" x14ac:dyDescent="0.2">
      <c r="A28" s="3" t="s">
        <v>38</v>
      </c>
      <c r="B28" s="10">
        <v>-389580.14</v>
      </c>
      <c r="C28" s="52">
        <v>-419486.01</v>
      </c>
      <c r="D28" s="8">
        <v>-482226.12</v>
      </c>
      <c r="E28" s="8">
        <v>-564371.28</v>
      </c>
      <c r="F28" s="8">
        <v>-552840.93000000005</v>
      </c>
      <c r="G28" s="8">
        <v>-629857.46</v>
      </c>
      <c r="H28" s="8">
        <v>-701378.17</v>
      </c>
      <c r="I28" s="8">
        <v>-714263.33</v>
      </c>
      <c r="J28" s="8">
        <v>-624862.81999999995</v>
      </c>
      <c r="K28" s="8">
        <v>-602183.89</v>
      </c>
      <c r="L28" s="8">
        <v>-594781.46</v>
      </c>
      <c r="M28" s="8">
        <v>-605261.66</v>
      </c>
      <c r="N28" s="132"/>
      <c r="O28" s="132"/>
      <c r="P28" s="132"/>
      <c r="Q28" s="132"/>
    </row>
    <row r="29" spans="1:17" x14ac:dyDescent="0.2">
      <c r="A29" s="3" t="s">
        <v>39</v>
      </c>
      <c r="B29" s="10">
        <v>-215037</v>
      </c>
      <c r="C29" s="52">
        <v>-181425.68</v>
      </c>
      <c r="D29" s="8">
        <v>-273534.36</v>
      </c>
      <c r="E29" s="8">
        <v>-244954.88</v>
      </c>
      <c r="F29" s="8">
        <v>-153889.48000000001</v>
      </c>
      <c r="G29" s="8">
        <v>-287548.09999999998</v>
      </c>
      <c r="H29" s="8">
        <v>-403422.18</v>
      </c>
      <c r="I29" s="8">
        <v>-350525.38</v>
      </c>
      <c r="J29" s="8">
        <v>-294705.28999999998</v>
      </c>
      <c r="K29" s="8">
        <v>-284735.49</v>
      </c>
      <c r="L29" s="8">
        <v>-383288.05</v>
      </c>
      <c r="M29" s="8">
        <v>-341090.2</v>
      </c>
      <c r="N29" s="132"/>
      <c r="O29" s="132"/>
      <c r="P29" s="132"/>
      <c r="Q29" s="132"/>
    </row>
    <row r="30" spans="1:17" x14ac:dyDescent="0.2">
      <c r="A30" s="3" t="s">
        <v>40</v>
      </c>
      <c r="B30" s="10">
        <v>231943.61</v>
      </c>
      <c r="C30" s="52">
        <v>-189899.51</v>
      </c>
      <c r="D30" s="8">
        <v>-6325.07</v>
      </c>
      <c r="E30" s="60">
        <v>28105.56</v>
      </c>
      <c r="F30" s="60">
        <v>256634.4</v>
      </c>
      <c r="G30" s="60">
        <v>199452.91</v>
      </c>
      <c r="H30" s="60">
        <v>261656.44</v>
      </c>
      <c r="I30" s="60">
        <v>390881.68</v>
      </c>
      <c r="J30" s="60">
        <v>496836.89</v>
      </c>
      <c r="K30" s="10">
        <v>510980.79</v>
      </c>
      <c r="L30" s="10">
        <v>934835.42</v>
      </c>
      <c r="M30" s="10">
        <v>1073234.52</v>
      </c>
      <c r="N30" s="132"/>
      <c r="O30" s="132"/>
      <c r="P30" s="132"/>
      <c r="Q30" s="132"/>
    </row>
    <row r="31" spans="1:17" x14ac:dyDescent="0.2">
      <c r="A31" s="3" t="s">
        <v>127</v>
      </c>
      <c r="B31" s="60">
        <v>-2353618.4300000002</v>
      </c>
      <c r="C31" s="51">
        <v>-2452537.12</v>
      </c>
      <c r="D31" s="10">
        <v>-2790449.7</v>
      </c>
      <c r="E31" s="10">
        <v>-2808633.15</v>
      </c>
      <c r="F31" s="60">
        <v>-2860327.56</v>
      </c>
      <c r="G31" s="60">
        <v>-3021822.24</v>
      </c>
      <c r="H31" s="10">
        <v>-2944412.12</v>
      </c>
      <c r="I31" s="60">
        <v>-2968449.52</v>
      </c>
      <c r="J31" s="60">
        <v>-2964993.79</v>
      </c>
      <c r="K31" s="8">
        <v>-3320424.81</v>
      </c>
      <c r="L31" s="60">
        <v>-3463942.87</v>
      </c>
      <c r="M31" s="60">
        <v>-3380919.58</v>
      </c>
      <c r="N31" s="132"/>
      <c r="O31" s="132"/>
      <c r="P31" s="132"/>
      <c r="Q31" s="132"/>
    </row>
    <row r="32" spans="1:17" x14ac:dyDescent="0.2">
      <c r="A32" s="3" t="s">
        <v>42</v>
      </c>
      <c r="B32" s="8">
        <v>32440.99</v>
      </c>
      <c r="C32" s="52">
        <v>29620.639999999999</v>
      </c>
      <c r="D32" s="8">
        <v>46067.11</v>
      </c>
      <c r="E32" s="8">
        <v>35035.370000000003</v>
      </c>
      <c r="F32" s="10">
        <v>36828.83</v>
      </c>
      <c r="G32" s="60">
        <v>30856</v>
      </c>
      <c r="H32" s="10">
        <v>33191.839999999997</v>
      </c>
      <c r="I32" s="60">
        <v>43180.89</v>
      </c>
      <c r="J32" s="60">
        <v>69669.78</v>
      </c>
      <c r="K32" s="60">
        <v>107987.46</v>
      </c>
      <c r="L32" s="60">
        <v>95013.27</v>
      </c>
      <c r="M32" s="60">
        <v>110467.56</v>
      </c>
      <c r="N32" s="132"/>
      <c r="O32" s="132"/>
      <c r="P32" s="132"/>
      <c r="Q32" s="132"/>
    </row>
    <row r="33" spans="1:17" x14ac:dyDescent="0.2">
      <c r="A33" s="3" t="s">
        <v>43</v>
      </c>
      <c r="B33" s="10">
        <v>-477277.22</v>
      </c>
      <c r="C33" s="53">
        <v>-442026.94</v>
      </c>
      <c r="D33" s="10">
        <v>-495790.16</v>
      </c>
      <c r="E33" s="60">
        <v>-594466.11</v>
      </c>
      <c r="F33" s="10">
        <v>-671429.8</v>
      </c>
      <c r="G33" s="10">
        <v>-901143.91</v>
      </c>
      <c r="H33" s="10">
        <v>-613368.48</v>
      </c>
      <c r="I33" s="10">
        <v>-546715.87</v>
      </c>
      <c r="J33" s="60">
        <v>-482610.67</v>
      </c>
      <c r="K33" s="60">
        <v>-501563.44</v>
      </c>
      <c r="L33" s="60">
        <v>-504413.95</v>
      </c>
      <c r="M33" s="60">
        <v>-398914.55</v>
      </c>
      <c r="N33" s="132"/>
      <c r="O33" s="132"/>
      <c r="P33" s="132"/>
      <c r="Q33" s="132"/>
    </row>
    <row r="34" spans="1:17" x14ac:dyDescent="0.2">
      <c r="A34" s="3" t="s">
        <v>44</v>
      </c>
      <c r="B34" s="10">
        <v>-848479.13</v>
      </c>
      <c r="C34" s="53">
        <v>-970247.02</v>
      </c>
      <c r="D34" s="10">
        <v>-990393.78</v>
      </c>
      <c r="E34" s="10">
        <v>-1035164.46</v>
      </c>
      <c r="F34" s="10">
        <v>-1072886.07</v>
      </c>
      <c r="G34" s="10">
        <v>-1209295.55</v>
      </c>
      <c r="H34" s="10">
        <v>-1260249.25</v>
      </c>
      <c r="I34" s="10">
        <v>-1311463.83</v>
      </c>
      <c r="J34" s="60">
        <v>-1340216.1000000001</v>
      </c>
      <c r="K34" s="60">
        <v>-1344001.91</v>
      </c>
      <c r="L34" s="60">
        <v>-1526391.03</v>
      </c>
      <c r="M34" s="60">
        <v>-1499207.44</v>
      </c>
      <c r="N34" s="132"/>
      <c r="O34" s="132"/>
      <c r="P34" s="132"/>
      <c r="Q34" s="132"/>
    </row>
    <row r="35" spans="1:17" x14ac:dyDescent="0.2">
      <c r="A35" s="3" t="s">
        <v>45</v>
      </c>
      <c r="B35" s="8">
        <v>-205708.96</v>
      </c>
      <c r="C35" s="52">
        <v>-139483.57</v>
      </c>
      <c r="D35" s="8">
        <v>-175375.16</v>
      </c>
      <c r="E35" s="10">
        <v>-179171.06</v>
      </c>
      <c r="F35" s="8">
        <v>-227905.83</v>
      </c>
      <c r="G35" s="8">
        <v>-276301.51</v>
      </c>
      <c r="H35" s="8">
        <v>-263553.33</v>
      </c>
      <c r="I35" s="8">
        <v>-298676.40999999997</v>
      </c>
      <c r="J35" s="60">
        <v>-303890.01</v>
      </c>
      <c r="K35" s="60">
        <v>-275990.84000000003</v>
      </c>
      <c r="L35" s="60">
        <v>-438796.76</v>
      </c>
      <c r="M35" s="60">
        <v>-388407.2</v>
      </c>
      <c r="N35" s="132"/>
      <c r="O35" s="132"/>
      <c r="P35" s="132"/>
      <c r="Q35" s="132"/>
    </row>
    <row r="36" spans="1:17" x14ac:dyDescent="0.2">
      <c r="A36" s="3" t="s">
        <v>46</v>
      </c>
      <c r="B36" s="10">
        <v>-335746.12</v>
      </c>
      <c r="C36" s="53">
        <v>-408262.59</v>
      </c>
      <c r="D36" s="10">
        <v>-444543.56</v>
      </c>
      <c r="E36" s="10">
        <v>-506664.17</v>
      </c>
      <c r="F36" s="60">
        <v>-586438.72</v>
      </c>
      <c r="G36" s="10">
        <v>-651119.77</v>
      </c>
      <c r="H36" s="8">
        <v>-627543.62</v>
      </c>
      <c r="I36" s="60">
        <v>-658628.5</v>
      </c>
      <c r="J36" s="60">
        <v>-574930.46</v>
      </c>
      <c r="K36" s="60">
        <v>-484192.37</v>
      </c>
      <c r="L36" s="60">
        <v>-594771.39</v>
      </c>
      <c r="M36" s="60">
        <v>-566734.74</v>
      </c>
      <c r="N36" s="132"/>
      <c r="O36" s="132"/>
      <c r="P36" s="132"/>
      <c r="Q36" s="132"/>
    </row>
    <row r="37" spans="1:17" x14ac:dyDescent="0.2">
      <c r="A37" s="3" t="s">
        <v>47</v>
      </c>
      <c r="B37" s="10">
        <v>-165527.57999999999</v>
      </c>
      <c r="C37" s="52">
        <v>-229139.65</v>
      </c>
      <c r="D37" s="8">
        <v>-230457.72</v>
      </c>
      <c r="E37" s="8">
        <v>-243781.11</v>
      </c>
      <c r="F37" s="10">
        <v>-352249.61</v>
      </c>
      <c r="G37" s="8">
        <v>-354034.67</v>
      </c>
      <c r="H37" s="8">
        <v>-335334.65999999997</v>
      </c>
      <c r="I37" s="8">
        <v>-375770.45</v>
      </c>
      <c r="J37" s="60">
        <v>-371569.72</v>
      </c>
      <c r="K37" s="60">
        <v>-414501.82</v>
      </c>
      <c r="L37" s="60">
        <v>-407519.86</v>
      </c>
      <c r="M37" s="60">
        <v>-362462.88</v>
      </c>
      <c r="N37" s="132"/>
      <c r="O37" s="132"/>
      <c r="P37" s="132"/>
      <c r="Q37" s="132"/>
    </row>
    <row r="38" spans="1:17" x14ac:dyDescent="0.2">
      <c r="A38" s="3" t="s">
        <v>48</v>
      </c>
      <c r="B38" s="10">
        <v>-126600.95</v>
      </c>
      <c r="C38" s="53">
        <v>-285239.96000000002</v>
      </c>
      <c r="D38" s="10">
        <v>-291720.03000000003</v>
      </c>
      <c r="E38" s="10">
        <v>-265083.06</v>
      </c>
      <c r="F38" s="10">
        <v>-175041.62</v>
      </c>
      <c r="G38" s="10">
        <v>-259066.32</v>
      </c>
      <c r="H38" s="10">
        <v>-159643.56</v>
      </c>
      <c r="I38" s="10">
        <v>-109946.11</v>
      </c>
      <c r="J38" s="60">
        <v>-22254.82</v>
      </c>
      <c r="K38" s="60">
        <v>99080.95</v>
      </c>
      <c r="L38" s="60">
        <v>-430809.21</v>
      </c>
      <c r="M38" s="60">
        <v>-353931.65</v>
      </c>
      <c r="N38" s="132"/>
      <c r="O38" s="132"/>
      <c r="P38" s="132"/>
      <c r="Q38" s="132"/>
    </row>
    <row r="39" spans="1:17" x14ac:dyDescent="0.2">
      <c r="A39" s="3" t="s">
        <v>49</v>
      </c>
      <c r="B39" s="8">
        <v>-589683.78</v>
      </c>
      <c r="C39" s="53">
        <v>-840103.35</v>
      </c>
      <c r="D39" s="10">
        <v>-809427.3</v>
      </c>
      <c r="E39" s="10">
        <v>-929765.32</v>
      </c>
      <c r="F39" s="60">
        <v>-1007133.07</v>
      </c>
      <c r="G39" s="10">
        <v>-982053.94</v>
      </c>
      <c r="H39" s="60">
        <v>-1013270.2</v>
      </c>
      <c r="I39" s="60">
        <v>-993008.3</v>
      </c>
      <c r="J39" s="60">
        <v>-1037233.47</v>
      </c>
      <c r="K39" s="60">
        <v>-969448.44</v>
      </c>
      <c r="L39" s="60">
        <v>-984222.56</v>
      </c>
      <c r="M39" s="60">
        <v>-1397813.46</v>
      </c>
      <c r="N39" s="132"/>
      <c r="O39" s="132"/>
      <c r="P39" s="132"/>
      <c r="Q39" s="132"/>
    </row>
    <row r="40" spans="1:17" x14ac:dyDescent="0.2">
      <c r="A40" s="3" t="s">
        <v>50</v>
      </c>
      <c r="B40" s="10">
        <v>-759805.16</v>
      </c>
      <c r="C40" s="53">
        <v>-826517.04</v>
      </c>
      <c r="D40" s="60">
        <v>-907239.04</v>
      </c>
      <c r="E40" s="60">
        <v>-1288259.21</v>
      </c>
      <c r="F40" s="60">
        <v>-1042090.24</v>
      </c>
      <c r="G40" s="10">
        <v>-1097963.6499999999</v>
      </c>
      <c r="H40" s="10">
        <v>-1160316.6299999999</v>
      </c>
      <c r="I40" s="60">
        <v>-1179851.6599999999</v>
      </c>
      <c r="J40" s="60">
        <v>-1261996.08</v>
      </c>
      <c r="K40" s="60">
        <v>-1379740.9</v>
      </c>
      <c r="L40" s="60">
        <v>-1410360.03</v>
      </c>
      <c r="M40" s="60">
        <v>-1381480.72</v>
      </c>
      <c r="N40" s="132"/>
      <c r="O40" s="132"/>
      <c r="P40" s="132"/>
      <c r="Q40" s="132"/>
    </row>
    <row r="41" spans="1:17" x14ac:dyDescent="0.2">
      <c r="A41" s="3" t="s">
        <v>51</v>
      </c>
      <c r="B41" s="10">
        <v>-110696.86</v>
      </c>
      <c r="C41" s="53">
        <v>-96861.72</v>
      </c>
      <c r="D41" s="8">
        <v>-91351.08</v>
      </c>
      <c r="E41" s="8">
        <v>-62741.279999999999</v>
      </c>
      <c r="F41" s="8">
        <v>-80313.08</v>
      </c>
      <c r="G41" s="8">
        <v>-117663.05</v>
      </c>
      <c r="H41" s="8">
        <v>-70101.45</v>
      </c>
      <c r="I41" s="8">
        <v>-52699</v>
      </c>
      <c r="J41" s="8">
        <v>-77613.850000000006</v>
      </c>
      <c r="K41" s="8">
        <v>-62541.01</v>
      </c>
      <c r="L41" s="8">
        <v>-45511.15</v>
      </c>
      <c r="M41" s="8">
        <v>-61350.58</v>
      </c>
      <c r="N41" s="132"/>
      <c r="O41" s="132"/>
      <c r="P41" s="132"/>
      <c r="Q41" s="132"/>
    </row>
    <row r="42" spans="1:17" x14ac:dyDescent="0.2">
      <c r="A42" s="5"/>
      <c r="B42" s="13"/>
      <c r="C42" s="54"/>
      <c r="D42" s="11"/>
      <c r="E42" s="11"/>
      <c r="F42" s="11"/>
      <c r="G42" s="12"/>
      <c r="H42" s="13"/>
      <c r="I42" s="13"/>
      <c r="J42" s="13"/>
      <c r="K42" s="13"/>
      <c r="L42" s="13"/>
      <c r="M42" s="13"/>
      <c r="N42" s="132"/>
      <c r="O42" s="132"/>
      <c r="P42" s="132"/>
      <c r="Q42" s="132"/>
    </row>
    <row r="43" spans="1:17" ht="15" x14ac:dyDescent="0.25">
      <c r="A43" s="7" t="s">
        <v>16</v>
      </c>
      <c r="B43" s="46"/>
      <c r="C43" s="55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132"/>
      <c r="O43" s="132"/>
      <c r="P43" s="132"/>
      <c r="Q43" s="132"/>
    </row>
    <row r="44" spans="1:17" x14ac:dyDescent="0.2">
      <c r="A44" s="16" t="s">
        <v>52</v>
      </c>
      <c r="B44" s="122">
        <v>-100886.62</v>
      </c>
      <c r="C44" s="122">
        <v>-173682.78</v>
      </c>
      <c r="D44" s="122">
        <v>-145654.35</v>
      </c>
      <c r="E44" s="122">
        <v>-156004.13</v>
      </c>
      <c r="F44" s="122">
        <v>-171656.31</v>
      </c>
      <c r="G44" s="122">
        <v>-193084.64</v>
      </c>
      <c r="H44" s="122">
        <v>-211070.95</v>
      </c>
      <c r="I44" s="123">
        <v>-265848.52</v>
      </c>
      <c r="J44" s="123">
        <v>-291870.63</v>
      </c>
      <c r="K44" s="124">
        <v>-309608.43</v>
      </c>
      <c r="L44" s="124">
        <v>-311523.14999999997</v>
      </c>
      <c r="M44" s="124">
        <v>-244523.04999999996</v>
      </c>
      <c r="N44" s="126">
        <v>-266144</v>
      </c>
      <c r="O44" s="126">
        <v>-291640</v>
      </c>
      <c r="P44" s="126">
        <v>-316778</v>
      </c>
      <c r="Q44" s="132"/>
    </row>
    <row r="45" spans="1:17" x14ac:dyDescent="0.2">
      <c r="A45" s="16" t="s">
        <v>53</v>
      </c>
      <c r="B45" s="122">
        <v>-329061.32</v>
      </c>
      <c r="C45" s="122">
        <v>-376029.07</v>
      </c>
      <c r="D45" s="122">
        <v>-414656.58</v>
      </c>
      <c r="E45" s="122">
        <v>-415467.95</v>
      </c>
      <c r="F45" s="122">
        <v>-397510.69</v>
      </c>
      <c r="G45" s="122">
        <v>-475591.98</v>
      </c>
      <c r="H45" s="122">
        <v>-482504.45</v>
      </c>
      <c r="I45" s="122">
        <v>-494498.93</v>
      </c>
      <c r="J45" s="122">
        <v>-527908.82999999996</v>
      </c>
      <c r="K45" s="124">
        <v>-521085.04</v>
      </c>
      <c r="L45" s="124">
        <v>-524781.54</v>
      </c>
      <c r="M45" s="124">
        <v>-523631.9</v>
      </c>
      <c r="N45" s="126">
        <v>-549422</v>
      </c>
      <c r="O45" s="126">
        <v>-575920</v>
      </c>
      <c r="P45" s="126">
        <v>-602937</v>
      </c>
      <c r="Q45" s="132"/>
    </row>
    <row r="46" spans="1:17" x14ac:dyDescent="0.2">
      <c r="A46" s="16" t="s">
        <v>54</v>
      </c>
      <c r="B46" s="122">
        <v>-33937.31</v>
      </c>
      <c r="C46" s="122">
        <v>25857.89</v>
      </c>
      <c r="D46" s="122">
        <v>48711.88</v>
      </c>
      <c r="E46" s="122">
        <v>502.75</v>
      </c>
      <c r="F46" s="122">
        <v>-49418</v>
      </c>
      <c r="G46" s="122">
        <v>-129401.39</v>
      </c>
      <c r="H46" s="122">
        <v>-80938.929999999993</v>
      </c>
      <c r="I46" s="122">
        <v>-55544.79</v>
      </c>
      <c r="J46" s="122">
        <v>-77247.56</v>
      </c>
      <c r="K46" s="124">
        <v>-48734.789999999994</v>
      </c>
      <c r="L46" s="124">
        <v>-54656.84</v>
      </c>
      <c r="M46" s="124">
        <v>-19019.289999999994</v>
      </c>
      <c r="N46" s="126">
        <v>-51224</v>
      </c>
      <c r="O46" s="126">
        <v>-83479</v>
      </c>
      <c r="P46" s="126">
        <v>-115734</v>
      </c>
      <c r="Q46" s="132"/>
    </row>
    <row r="47" spans="1:17" x14ac:dyDescent="0.2">
      <c r="A47" s="16" t="s">
        <v>55</v>
      </c>
      <c r="B47" s="122">
        <v>-111842.6</v>
      </c>
      <c r="C47" s="122">
        <v>-112177.95</v>
      </c>
      <c r="D47" s="122">
        <v>-76064.52</v>
      </c>
      <c r="E47" s="122">
        <v>-25585.29</v>
      </c>
      <c r="F47" s="122">
        <v>-40494.230000000003</v>
      </c>
      <c r="G47" s="122">
        <v>-50673.88</v>
      </c>
      <c r="H47" s="122">
        <v>-21123.89</v>
      </c>
      <c r="I47" s="123">
        <v>-17585.02</v>
      </c>
      <c r="J47" s="123">
        <v>-11561.13</v>
      </c>
      <c r="K47" s="124">
        <v>-15676.51000000002</v>
      </c>
      <c r="L47" s="124">
        <v>-41191.220000000016</v>
      </c>
      <c r="M47" s="124">
        <v>-42696.280000000013</v>
      </c>
      <c r="N47" s="126">
        <v>-46827</v>
      </c>
      <c r="O47" s="126">
        <v>-47569</v>
      </c>
      <c r="P47" s="126">
        <v>-47174</v>
      </c>
      <c r="Q47" s="132"/>
    </row>
    <row r="48" spans="1:17" x14ac:dyDescent="0.2">
      <c r="A48" s="16" t="s">
        <v>56</v>
      </c>
      <c r="B48" s="122">
        <v>-89058.05</v>
      </c>
      <c r="C48" s="122">
        <v>-65086.6</v>
      </c>
      <c r="D48" s="122">
        <v>-158931.68</v>
      </c>
      <c r="E48" s="122">
        <v>-156743.45000000001</v>
      </c>
      <c r="F48" s="122">
        <v>-175176.3</v>
      </c>
      <c r="G48" s="122">
        <v>-218334.74</v>
      </c>
      <c r="H48" s="122">
        <v>-252704.04</v>
      </c>
      <c r="I48" s="123">
        <v>-161729.22</v>
      </c>
      <c r="J48" s="123">
        <v>-200419.85</v>
      </c>
      <c r="K48" s="124">
        <v>-286992.70999999996</v>
      </c>
      <c r="L48" s="124">
        <v>-270949.96999999997</v>
      </c>
      <c r="M48" s="124">
        <v>-280339.24</v>
      </c>
      <c r="N48" s="126">
        <v>-298789</v>
      </c>
      <c r="O48" s="126">
        <v>-315739</v>
      </c>
      <c r="P48" s="126">
        <v>-332439</v>
      </c>
      <c r="Q48" s="132"/>
    </row>
    <row r="49" spans="1:17" x14ac:dyDescent="0.2">
      <c r="A49" s="16" t="s">
        <v>57</v>
      </c>
      <c r="B49" s="122">
        <v>-152587.78</v>
      </c>
      <c r="C49" s="122">
        <v>-183506.27</v>
      </c>
      <c r="D49" s="122">
        <v>-212671.55</v>
      </c>
      <c r="E49" s="122">
        <v>-237032.95</v>
      </c>
      <c r="F49" s="122">
        <v>-234510.39</v>
      </c>
      <c r="G49" s="122">
        <v>-250144.35</v>
      </c>
      <c r="H49" s="122">
        <v>-257677.3</v>
      </c>
      <c r="I49" s="122">
        <v>-246945.73</v>
      </c>
      <c r="J49" s="122">
        <v>-252153.19</v>
      </c>
      <c r="K49" s="124">
        <v>-229679.43999999997</v>
      </c>
      <c r="L49" s="124">
        <v>-253841.08999999997</v>
      </c>
      <c r="M49" s="124">
        <v>-206255.50999999995</v>
      </c>
      <c r="N49" s="126">
        <v>-200261</v>
      </c>
      <c r="O49" s="126">
        <v>-190216</v>
      </c>
      <c r="P49" s="126">
        <v>-180021</v>
      </c>
      <c r="Q49" s="132"/>
    </row>
    <row r="50" spans="1:17" x14ac:dyDescent="0.2">
      <c r="A50" s="16" t="s">
        <v>58</v>
      </c>
      <c r="B50" s="122">
        <v>-557714.97</v>
      </c>
      <c r="C50" s="122">
        <v>-613905.24</v>
      </c>
      <c r="D50" s="122">
        <v>-633388.47</v>
      </c>
      <c r="E50" s="122">
        <v>-616706.34</v>
      </c>
      <c r="F50" s="122">
        <v>-618746.22</v>
      </c>
      <c r="G50" s="122">
        <v>-736644.82</v>
      </c>
      <c r="H50" s="122">
        <v>-758493.94</v>
      </c>
      <c r="I50" s="122">
        <v>-794097.04</v>
      </c>
      <c r="J50" s="122">
        <v>-805588.81</v>
      </c>
      <c r="K50" s="124">
        <v>-833875.36</v>
      </c>
      <c r="L50" s="124">
        <v>-737690.15</v>
      </c>
      <c r="M50" s="124">
        <v>-674804.99</v>
      </c>
      <c r="N50" s="126">
        <v>-730432</v>
      </c>
      <c r="O50" s="126">
        <v>-780982</v>
      </c>
      <c r="P50" s="126">
        <v>-825782</v>
      </c>
      <c r="Q50" s="132"/>
    </row>
    <row r="51" spans="1:17" x14ac:dyDescent="0.2">
      <c r="A51" s="16" t="s">
        <v>59</v>
      </c>
      <c r="B51" s="122">
        <v>-139420.21</v>
      </c>
      <c r="C51" s="122">
        <v>-75001.649999999994</v>
      </c>
      <c r="D51" s="122">
        <v>7854.49</v>
      </c>
      <c r="E51" s="122">
        <v>-93156.04</v>
      </c>
      <c r="F51" s="122">
        <v>1325.95</v>
      </c>
      <c r="G51" s="122">
        <v>-67523.11</v>
      </c>
      <c r="H51" s="122">
        <v>-133119.53</v>
      </c>
      <c r="I51" s="123">
        <v>-149798.89000000001</v>
      </c>
      <c r="J51" s="123">
        <v>-306313.59999999998</v>
      </c>
      <c r="K51" s="124">
        <v>-298389.11</v>
      </c>
      <c r="L51" s="124">
        <v>-213990.58999999997</v>
      </c>
      <c r="M51" s="124">
        <v>-207850.28999999998</v>
      </c>
      <c r="N51" s="126">
        <v>-241691</v>
      </c>
      <c r="O51" s="126">
        <v>-276542</v>
      </c>
      <c r="P51" s="126">
        <v>-311503</v>
      </c>
      <c r="Q51" s="132"/>
    </row>
    <row r="52" spans="1:17" x14ac:dyDescent="0.2">
      <c r="A52" s="16" t="s">
        <v>60</v>
      </c>
      <c r="B52" s="122">
        <v>-415139.2</v>
      </c>
      <c r="C52" s="122">
        <v>-477408.44</v>
      </c>
      <c r="D52" s="122">
        <v>-464106.59</v>
      </c>
      <c r="E52" s="122">
        <v>-472750.98</v>
      </c>
      <c r="F52" s="122">
        <v>-753697.02</v>
      </c>
      <c r="G52" s="122">
        <v>-625954.01</v>
      </c>
      <c r="H52" s="122">
        <v>-643330.54</v>
      </c>
      <c r="I52" s="123">
        <v>-661720.41</v>
      </c>
      <c r="J52" s="123">
        <v>-696989.45</v>
      </c>
      <c r="K52" s="124">
        <v>-634002.55000000005</v>
      </c>
      <c r="L52" s="124">
        <v>-777795.82000000007</v>
      </c>
      <c r="M52" s="124">
        <v>-1053543.1500000001</v>
      </c>
      <c r="N52" s="126">
        <v>-1122537</v>
      </c>
      <c r="O52" s="126">
        <v>-1184172</v>
      </c>
      <c r="P52" s="126">
        <v>-1245610</v>
      </c>
      <c r="Q52" s="132"/>
    </row>
    <row r="53" spans="1:17" x14ac:dyDescent="0.2">
      <c r="A53" s="16" t="s">
        <v>61</v>
      </c>
      <c r="B53" s="122">
        <v>-1048107.87</v>
      </c>
      <c r="C53" s="122">
        <v>-614806.77</v>
      </c>
      <c r="D53" s="122">
        <v>-1028418.3</v>
      </c>
      <c r="E53" s="122">
        <v>-1182885.3999999999</v>
      </c>
      <c r="F53" s="122">
        <v>-1136547.6000000001</v>
      </c>
      <c r="G53" s="122">
        <v>-1306944.81</v>
      </c>
      <c r="H53" s="122">
        <v>-1430077.91</v>
      </c>
      <c r="I53" s="123">
        <v>-1673362.68</v>
      </c>
      <c r="J53" s="123">
        <v>-1778555.35</v>
      </c>
      <c r="K53" s="124">
        <v>-1920476.01</v>
      </c>
      <c r="L53" s="124">
        <v>-1897912.17</v>
      </c>
      <c r="M53" s="124">
        <v>-1742906.67</v>
      </c>
      <c r="N53" s="126">
        <v>-1957826</v>
      </c>
      <c r="O53" s="126">
        <v>-2160043</v>
      </c>
      <c r="P53" s="132"/>
      <c r="Q53" s="132"/>
    </row>
    <row r="54" spans="1:17" x14ac:dyDescent="0.2">
      <c r="A54" s="16" t="s">
        <v>62</v>
      </c>
      <c r="B54" s="122">
        <v>-36990.28</v>
      </c>
      <c r="C54" s="122">
        <v>-3775.59</v>
      </c>
      <c r="D54" s="122">
        <v>-5120.01</v>
      </c>
      <c r="E54" s="122">
        <v>-17717.12</v>
      </c>
      <c r="F54" s="122">
        <v>-26361.16</v>
      </c>
      <c r="G54" s="122">
        <v>-36936.9</v>
      </c>
      <c r="H54" s="122">
        <v>-39664.42</v>
      </c>
      <c r="I54" s="123">
        <v>-28381.3</v>
      </c>
      <c r="J54" s="123">
        <v>-51167.11</v>
      </c>
      <c r="K54" s="124">
        <v>-52507.009999999987</v>
      </c>
      <c r="L54" s="124">
        <v>-61778.299999999988</v>
      </c>
      <c r="M54" s="124">
        <v>-58764.099999999991</v>
      </c>
      <c r="N54" s="126">
        <v>-64039</v>
      </c>
      <c r="O54" s="126">
        <v>-58924</v>
      </c>
      <c r="P54" s="126">
        <v>-63789</v>
      </c>
      <c r="Q54" s="132"/>
    </row>
    <row r="55" spans="1:17" x14ac:dyDescent="0.2">
      <c r="A55" s="16" t="s">
        <v>63</v>
      </c>
      <c r="B55" s="122">
        <v>-148851.65</v>
      </c>
      <c r="C55" s="122">
        <v>-198768.68</v>
      </c>
      <c r="D55" s="122">
        <v>-220991.71</v>
      </c>
      <c r="E55" s="122">
        <v>-268586.69</v>
      </c>
      <c r="F55" s="122">
        <v>-261094.54</v>
      </c>
      <c r="G55" s="122">
        <v>-303470.96999999997</v>
      </c>
      <c r="H55" s="122">
        <v>-340116.54</v>
      </c>
      <c r="I55" s="122">
        <v>-325090.2</v>
      </c>
      <c r="J55" s="123">
        <v>-243900.69</v>
      </c>
      <c r="K55" s="124">
        <v>-255906.32</v>
      </c>
      <c r="L55" s="124">
        <v>-449464.13</v>
      </c>
      <c r="M55" s="124">
        <v>-273864.49</v>
      </c>
      <c r="N55" s="126">
        <v>-374146</v>
      </c>
      <c r="O55" s="126">
        <v>-455164</v>
      </c>
      <c r="P55" s="126">
        <v>-537608</v>
      </c>
      <c r="Q55" s="132"/>
    </row>
    <row r="56" spans="1:17" x14ac:dyDescent="0.2">
      <c r="A56" s="16" t="s">
        <v>64</v>
      </c>
      <c r="B56" s="122">
        <v>-221527.32</v>
      </c>
      <c r="C56" s="122">
        <v>-230695.14</v>
      </c>
      <c r="D56" s="122">
        <v>-230991.15</v>
      </c>
      <c r="E56" s="122">
        <v>-229744.21</v>
      </c>
      <c r="F56" s="122">
        <v>-227649.08</v>
      </c>
      <c r="G56" s="122">
        <v>-279787.71999999997</v>
      </c>
      <c r="H56" s="122">
        <v>-283316.75</v>
      </c>
      <c r="I56" s="123">
        <v>-283242.45</v>
      </c>
      <c r="J56" s="123">
        <v>-275374.74</v>
      </c>
      <c r="K56" s="124">
        <v>-287123.07000000007</v>
      </c>
      <c r="L56" s="124">
        <v>-319158.08000000007</v>
      </c>
      <c r="M56" s="124">
        <v>-256677.00000000006</v>
      </c>
      <c r="N56" s="126">
        <v>-277954</v>
      </c>
      <c r="O56" s="126">
        <v>-301135</v>
      </c>
      <c r="P56" s="126">
        <v>-322220</v>
      </c>
      <c r="Q56" s="132"/>
    </row>
    <row r="57" spans="1:17" x14ac:dyDescent="0.2">
      <c r="A57" s="16" t="s">
        <v>65</v>
      </c>
      <c r="B57" s="122">
        <v>-151662.97</v>
      </c>
      <c r="C57" s="122">
        <v>-249092.07</v>
      </c>
      <c r="D57" s="122">
        <v>-145109.09</v>
      </c>
      <c r="E57" s="122">
        <v>-359582.62</v>
      </c>
      <c r="F57" s="122">
        <v>-302292.01</v>
      </c>
      <c r="G57" s="122">
        <v>-258278.71</v>
      </c>
      <c r="H57" s="122">
        <v>-242373.16</v>
      </c>
      <c r="I57" s="123">
        <v>-256662.01</v>
      </c>
      <c r="J57" s="123">
        <v>-331705.31</v>
      </c>
      <c r="K57" s="124">
        <v>-318003.33000000007</v>
      </c>
      <c r="L57" s="124">
        <v>-276760.64000000007</v>
      </c>
      <c r="M57" s="124">
        <v>-282887.28000000009</v>
      </c>
      <c r="N57" s="126">
        <v>-296452</v>
      </c>
      <c r="O57" s="126">
        <v>-309903</v>
      </c>
      <c r="P57" s="126">
        <v>-322914</v>
      </c>
      <c r="Q57" s="132"/>
    </row>
    <row r="58" spans="1:17" x14ac:dyDescent="0.2">
      <c r="A58" s="16" t="s">
        <v>66</v>
      </c>
      <c r="B58" s="122">
        <v>-389296.92</v>
      </c>
      <c r="C58" s="122">
        <v>-293498.68</v>
      </c>
      <c r="D58" s="122">
        <v>-303014.06</v>
      </c>
      <c r="E58" s="122">
        <v>-313100.67</v>
      </c>
      <c r="F58" s="122">
        <v>-344714.41</v>
      </c>
      <c r="G58" s="122">
        <v>-352812.33</v>
      </c>
      <c r="H58" s="122">
        <v>-395348.29</v>
      </c>
      <c r="I58" s="122">
        <v>-385995.7</v>
      </c>
      <c r="J58" s="123">
        <v>-551772.81000000006</v>
      </c>
      <c r="K58" s="124">
        <v>-601099.5199999999</v>
      </c>
      <c r="L58" s="124">
        <v>-787946.62999999989</v>
      </c>
      <c r="M58" s="124">
        <v>-741861.44</v>
      </c>
      <c r="N58" s="126">
        <v>-726245</v>
      </c>
      <c r="O58" s="126">
        <v>-659617</v>
      </c>
      <c r="P58" s="126">
        <v>-597193</v>
      </c>
      <c r="Q58" s="132"/>
    </row>
    <row r="59" spans="1:17" x14ac:dyDescent="0.2">
      <c r="A59" s="16" t="s">
        <v>67</v>
      </c>
      <c r="B59" s="122">
        <v>-37638.44</v>
      </c>
      <c r="C59" s="122">
        <v>-11006.17</v>
      </c>
      <c r="D59" s="122">
        <v>-18417.28</v>
      </c>
      <c r="E59" s="122">
        <v>2200.81</v>
      </c>
      <c r="F59" s="122">
        <v>16035.97</v>
      </c>
      <c r="G59" s="122">
        <v>-17361.29</v>
      </c>
      <c r="H59" s="122">
        <v>-9456.5400000000009</v>
      </c>
      <c r="I59" s="123">
        <v>698.09</v>
      </c>
      <c r="J59" s="123">
        <v>10974.62</v>
      </c>
      <c r="K59" s="123">
        <v>47057.979999999996</v>
      </c>
      <c r="L59" s="123">
        <v>42141.729999999996</v>
      </c>
      <c r="M59" s="123">
        <v>91724.81</v>
      </c>
      <c r="N59" s="126">
        <v>87649</v>
      </c>
      <c r="O59" s="126">
        <v>77095</v>
      </c>
      <c r="P59" s="126">
        <v>62893</v>
      </c>
      <c r="Q59" s="132"/>
    </row>
    <row r="60" spans="1:17" x14ac:dyDescent="0.2">
      <c r="A60" s="16" t="s">
        <v>68</v>
      </c>
      <c r="B60" s="122">
        <v>-35126.35</v>
      </c>
      <c r="C60" s="122">
        <v>-302.8</v>
      </c>
      <c r="D60" s="122">
        <v>-51422.21</v>
      </c>
      <c r="E60" s="122">
        <v>39258.31</v>
      </c>
      <c r="F60" s="122">
        <v>98010.32</v>
      </c>
      <c r="G60" s="122">
        <v>85873.61</v>
      </c>
      <c r="H60" s="122">
        <v>54077.57</v>
      </c>
      <c r="I60" s="123">
        <v>50602.86</v>
      </c>
      <c r="J60" s="123">
        <v>-53670.42</v>
      </c>
      <c r="K60" s="124">
        <v>-40237.239999999983</v>
      </c>
      <c r="L60" s="124">
        <v>-54629.379999999983</v>
      </c>
      <c r="M60" s="124">
        <v>-43758.879999999983</v>
      </c>
      <c r="N60" s="126">
        <v>-34504</v>
      </c>
      <c r="O60" s="126">
        <v>-25989</v>
      </c>
      <c r="P60" s="126">
        <v>-17694</v>
      </c>
      <c r="Q60" s="132"/>
    </row>
    <row r="61" spans="1:17" x14ac:dyDescent="0.2">
      <c r="A61" s="16" t="s">
        <v>69</v>
      </c>
      <c r="B61" s="122">
        <v>-47804.61</v>
      </c>
      <c r="C61" s="122">
        <v>-30469.58</v>
      </c>
      <c r="D61" s="122">
        <v>-37799.79</v>
      </c>
      <c r="E61" s="122">
        <v>-22720.400000000001</v>
      </c>
      <c r="F61" s="122">
        <v>-22860.17</v>
      </c>
      <c r="G61" s="122">
        <v>-46591.12</v>
      </c>
      <c r="H61" s="122">
        <v>-131275.54</v>
      </c>
      <c r="I61" s="123">
        <v>-98884.61</v>
      </c>
      <c r="J61" s="123">
        <v>-409588.34</v>
      </c>
      <c r="K61" s="124">
        <v>-319979.07999999996</v>
      </c>
      <c r="L61" s="124">
        <v>-246665.68999999994</v>
      </c>
      <c r="M61" s="124">
        <v>-292940.92999999993</v>
      </c>
      <c r="N61" s="126">
        <v>-332951</v>
      </c>
      <c r="O61" s="126">
        <v>-357371</v>
      </c>
      <c r="P61" s="126">
        <v>-381611</v>
      </c>
      <c r="Q61" s="132"/>
    </row>
    <row r="62" spans="1:17" x14ac:dyDescent="0.2">
      <c r="A62" s="16" t="s">
        <v>70</v>
      </c>
      <c r="B62" s="122">
        <v>73420</v>
      </c>
      <c r="C62" s="122">
        <v>23757.84</v>
      </c>
      <c r="D62" s="122">
        <v>121874.97</v>
      </c>
      <c r="E62" s="122">
        <v>342349.71</v>
      </c>
      <c r="F62" s="122">
        <v>119564.43</v>
      </c>
      <c r="G62" s="122">
        <v>33676.79</v>
      </c>
      <c r="H62" s="122">
        <v>-7931.46</v>
      </c>
      <c r="I62" s="122">
        <v>105864.59</v>
      </c>
      <c r="J62" s="123">
        <v>277425.03999999998</v>
      </c>
      <c r="K62" s="123">
        <v>334150.8</v>
      </c>
      <c r="L62" s="123">
        <v>460976.33999999997</v>
      </c>
      <c r="M62" s="123">
        <v>762349.92999999993</v>
      </c>
      <c r="N62" s="126">
        <v>855488</v>
      </c>
      <c r="O62" s="126">
        <v>907966</v>
      </c>
      <c r="P62" s="126">
        <v>926764</v>
      </c>
      <c r="Q62" s="132"/>
    </row>
    <row r="63" spans="1:17" x14ac:dyDescent="0.2">
      <c r="A63" s="16" t="s">
        <v>71</v>
      </c>
      <c r="B63" s="122">
        <v>-153317.42000000001</v>
      </c>
      <c r="C63" s="122">
        <v>-132351.71</v>
      </c>
      <c r="D63" s="122">
        <v>-154961.97</v>
      </c>
      <c r="E63" s="122">
        <v>-159099.14000000001</v>
      </c>
      <c r="F63" s="122">
        <v>-189677.49</v>
      </c>
      <c r="G63" s="122">
        <v>-239233.03</v>
      </c>
      <c r="H63" s="122">
        <v>-262881.68</v>
      </c>
      <c r="I63" s="123">
        <v>-232405.29</v>
      </c>
      <c r="J63" s="123">
        <v>-285769.24</v>
      </c>
      <c r="K63" s="124">
        <v>-279121.32000000007</v>
      </c>
      <c r="L63" s="124">
        <v>-322336.45000000007</v>
      </c>
      <c r="M63" s="124">
        <v>-357246.39000000007</v>
      </c>
      <c r="N63" s="126">
        <v>-385712</v>
      </c>
      <c r="O63" s="126">
        <v>-413608</v>
      </c>
      <c r="P63" s="126">
        <v>-372614</v>
      </c>
      <c r="Q63" s="132"/>
    </row>
    <row r="64" spans="1:17" x14ac:dyDescent="0.2">
      <c r="A64" s="16" t="s">
        <v>72</v>
      </c>
      <c r="B64" s="122">
        <v>-46043.31</v>
      </c>
      <c r="C64" s="122">
        <v>-24402.35</v>
      </c>
      <c r="D64" s="122">
        <v>-7126.79</v>
      </c>
      <c r="E64" s="122">
        <v>-10660.96</v>
      </c>
      <c r="F64" s="122">
        <v>48409.22</v>
      </c>
      <c r="G64" s="122">
        <v>145850.95000000001</v>
      </c>
      <c r="H64" s="122">
        <v>206609.03</v>
      </c>
      <c r="I64" s="123">
        <v>312066.48</v>
      </c>
      <c r="J64" s="123">
        <v>389202.58</v>
      </c>
      <c r="K64" s="123">
        <v>419379.6100000001</v>
      </c>
      <c r="L64" s="123">
        <v>290474.2300000001</v>
      </c>
      <c r="M64" s="123">
        <v>358513.91000000009</v>
      </c>
      <c r="N64" s="126">
        <v>305447</v>
      </c>
      <c r="O64" s="126">
        <v>372290</v>
      </c>
      <c r="P64" s="126">
        <v>439493</v>
      </c>
      <c r="Q64" s="132"/>
    </row>
    <row r="65" spans="1:17" x14ac:dyDescent="0.2">
      <c r="A65" s="16" t="s">
        <v>73</v>
      </c>
      <c r="B65" s="122">
        <v>371511.53</v>
      </c>
      <c r="C65" s="122">
        <v>311971.40999999997</v>
      </c>
      <c r="D65" s="122">
        <v>302851.65000000002</v>
      </c>
      <c r="E65" s="122">
        <v>454804.04</v>
      </c>
      <c r="F65" s="122">
        <v>453594.31</v>
      </c>
      <c r="G65" s="122">
        <v>633611.35</v>
      </c>
      <c r="H65" s="122">
        <v>528181.11</v>
      </c>
      <c r="I65" s="122">
        <v>536168.94999999995</v>
      </c>
      <c r="J65" s="123">
        <v>418760.6</v>
      </c>
      <c r="K65" s="123">
        <v>552304.42000000016</v>
      </c>
      <c r="L65" s="123">
        <v>543258.63000000012</v>
      </c>
      <c r="M65" s="123">
        <v>317895.6100000001</v>
      </c>
      <c r="N65" s="126">
        <v>326619</v>
      </c>
      <c r="O65" s="126">
        <v>234132</v>
      </c>
      <c r="P65" s="126">
        <v>139365</v>
      </c>
      <c r="Q65" s="132"/>
    </row>
    <row r="66" spans="1:17" x14ac:dyDescent="0.2">
      <c r="A66" s="16" t="s">
        <v>1</v>
      </c>
      <c r="B66" s="122">
        <v>-68220.28</v>
      </c>
      <c r="C66" s="122">
        <v>-61586.78</v>
      </c>
      <c r="D66" s="122">
        <v>-72208.350000000006</v>
      </c>
      <c r="E66" s="122">
        <v>-88354.48</v>
      </c>
      <c r="F66" s="122">
        <v>-78351.05</v>
      </c>
      <c r="G66" s="122">
        <v>-142609.93</v>
      </c>
      <c r="H66" s="122">
        <v>-161999.38</v>
      </c>
      <c r="I66" s="123">
        <v>-182508.87</v>
      </c>
      <c r="J66" s="123">
        <v>-181101.68</v>
      </c>
      <c r="K66" s="124">
        <v>-195685.02000000002</v>
      </c>
      <c r="L66" s="124">
        <v>-213553.7</v>
      </c>
      <c r="M66" s="124">
        <v>-236732.29</v>
      </c>
      <c r="N66" s="126">
        <v>-269670</v>
      </c>
      <c r="O66" s="126">
        <v>-311487</v>
      </c>
      <c r="P66" s="126">
        <v>-353024</v>
      </c>
      <c r="Q66" s="132"/>
    </row>
    <row r="67" spans="1:17" x14ac:dyDescent="0.2">
      <c r="A67" s="16" t="s">
        <v>74</v>
      </c>
      <c r="B67" s="122">
        <v>-3458645.72</v>
      </c>
      <c r="C67" s="122">
        <v>-3452516.36</v>
      </c>
      <c r="D67" s="122">
        <v>-3327575.95</v>
      </c>
      <c r="E67" s="122">
        <v>-3889434.25</v>
      </c>
      <c r="F67" s="122">
        <v>-4331546.32</v>
      </c>
      <c r="G67" s="122">
        <v>-4576264.47</v>
      </c>
      <c r="H67" s="122">
        <v>-5132621.97</v>
      </c>
      <c r="I67" s="123">
        <v>-5667674.3399999999</v>
      </c>
      <c r="J67" s="123">
        <v>-5528381.8399999999</v>
      </c>
      <c r="K67" s="124">
        <v>-6758763.830000001</v>
      </c>
      <c r="L67" s="124">
        <v>-6836575.1700000009</v>
      </c>
      <c r="M67" s="124">
        <v>-7254389.0300000012</v>
      </c>
      <c r="N67" s="126">
        <v>-7276466</v>
      </c>
      <c r="O67" s="126">
        <v>-7307236</v>
      </c>
      <c r="P67" s="132"/>
      <c r="Q67" s="132"/>
    </row>
    <row r="68" spans="1:17" x14ac:dyDescent="0.2">
      <c r="A68" s="16" t="s">
        <v>75</v>
      </c>
      <c r="B68" s="122">
        <v>-200579.31</v>
      </c>
      <c r="C68" s="122">
        <v>-229447.52</v>
      </c>
      <c r="D68" s="122">
        <v>-260494.93</v>
      </c>
      <c r="E68" s="122">
        <v>-220334.26</v>
      </c>
      <c r="F68" s="122">
        <v>-272336.3</v>
      </c>
      <c r="G68" s="122">
        <v>-318213.49</v>
      </c>
      <c r="H68" s="122">
        <v>-325075.82</v>
      </c>
      <c r="I68" s="123">
        <v>-349333.32</v>
      </c>
      <c r="J68" s="123">
        <v>-320065.28000000003</v>
      </c>
      <c r="K68" s="124">
        <v>-337788.19</v>
      </c>
      <c r="L68" s="124">
        <v>-335594.97000000003</v>
      </c>
      <c r="M68" s="124">
        <v>-213608.76</v>
      </c>
      <c r="N68" s="126">
        <v>-315934</v>
      </c>
      <c r="O68" s="126">
        <v>-366027</v>
      </c>
      <c r="P68" s="126">
        <v>-415640</v>
      </c>
      <c r="Q68" s="132"/>
    </row>
    <row r="69" spans="1:17" x14ac:dyDescent="0.2">
      <c r="A69" s="16" t="s">
        <v>76</v>
      </c>
      <c r="B69" s="122">
        <v>-751596.82</v>
      </c>
      <c r="C69" s="122">
        <v>-764363.29</v>
      </c>
      <c r="D69" s="122">
        <v>-789564.64</v>
      </c>
      <c r="E69" s="122">
        <v>-969930.83</v>
      </c>
      <c r="F69" s="122">
        <v>-909699.85</v>
      </c>
      <c r="G69" s="122">
        <v>-744436.51</v>
      </c>
      <c r="H69" s="122">
        <v>-815751</v>
      </c>
      <c r="I69" s="123">
        <v>-647767.74</v>
      </c>
      <c r="J69" s="123">
        <v>-654187.22</v>
      </c>
      <c r="K69" s="124">
        <v>-574191.2799999998</v>
      </c>
      <c r="L69" s="124">
        <v>-23501.879999999772</v>
      </c>
      <c r="M69" s="123">
        <v>39461.360000000226</v>
      </c>
      <c r="N69" s="126">
        <v>85958</v>
      </c>
      <c r="O69" s="126">
        <v>134582</v>
      </c>
      <c r="P69" s="132"/>
      <c r="Q69" s="132"/>
    </row>
    <row r="70" spans="1:17" x14ac:dyDescent="0.2">
      <c r="A70" s="16" t="s">
        <v>77</v>
      </c>
      <c r="B70" s="122">
        <v>164838.76</v>
      </c>
      <c r="C70" s="122">
        <v>115585.65</v>
      </c>
      <c r="D70" s="122">
        <v>152312.82999999999</v>
      </c>
      <c r="E70" s="122">
        <v>182947.62</v>
      </c>
      <c r="F70" s="122">
        <v>213343.67</v>
      </c>
      <c r="G70" s="122">
        <v>162590.28</v>
      </c>
      <c r="H70" s="122">
        <v>142630.32999999999</v>
      </c>
      <c r="I70" s="123">
        <v>166681.94</v>
      </c>
      <c r="J70" s="123">
        <v>152594.85</v>
      </c>
      <c r="K70" s="123">
        <v>138321.45000000001</v>
      </c>
      <c r="L70" s="123">
        <v>223220.31</v>
      </c>
      <c r="M70" s="123">
        <v>158340.10999999999</v>
      </c>
      <c r="N70" s="126">
        <v>119272</v>
      </c>
      <c r="O70" s="126">
        <v>79744</v>
      </c>
      <c r="P70" s="126">
        <v>40856</v>
      </c>
      <c r="Q70" s="132"/>
    </row>
    <row r="71" spans="1:17" x14ac:dyDescent="0.2">
      <c r="A71" s="16" t="s">
        <v>78</v>
      </c>
      <c r="B71" s="122">
        <v>-135541.09</v>
      </c>
      <c r="C71" s="122">
        <v>-159744.60999999999</v>
      </c>
      <c r="D71" s="122">
        <v>-125495.89</v>
      </c>
      <c r="E71" s="122">
        <v>-119984.81</v>
      </c>
      <c r="F71" s="122">
        <v>-111696.83</v>
      </c>
      <c r="G71" s="122">
        <v>-123758.83</v>
      </c>
      <c r="H71" s="122">
        <v>-121289.75</v>
      </c>
      <c r="I71" s="123">
        <v>-86275.42</v>
      </c>
      <c r="J71" s="123">
        <v>-87390.7</v>
      </c>
      <c r="K71" s="124">
        <v>-95438.819999999978</v>
      </c>
      <c r="L71" s="124">
        <v>-95441.64999999998</v>
      </c>
      <c r="M71" s="124">
        <v>-90375.849999999977</v>
      </c>
      <c r="N71" s="126">
        <v>-97527</v>
      </c>
      <c r="O71" s="126">
        <v>-105258</v>
      </c>
      <c r="P71" s="126">
        <v>-112719</v>
      </c>
      <c r="Q71" s="132"/>
    </row>
    <row r="72" spans="1:17" x14ac:dyDescent="0.2">
      <c r="A72" s="16" t="s">
        <v>79</v>
      </c>
      <c r="B72" s="122">
        <v>-643251.41</v>
      </c>
      <c r="C72" s="122">
        <v>-619965.84</v>
      </c>
      <c r="D72" s="122">
        <v>-649074.27</v>
      </c>
      <c r="E72" s="122">
        <v>-673221.57</v>
      </c>
      <c r="F72" s="122">
        <v>-766332.74</v>
      </c>
      <c r="G72" s="122">
        <v>-869799.49</v>
      </c>
      <c r="H72" s="122">
        <v>-917773.67</v>
      </c>
      <c r="I72" s="122">
        <v>-839533.39</v>
      </c>
      <c r="J72" s="122">
        <v>-793724.22</v>
      </c>
      <c r="K72" s="124">
        <v>-833623.44000000018</v>
      </c>
      <c r="L72" s="124">
        <v>-743650.85000000021</v>
      </c>
      <c r="M72" s="124">
        <v>-584949.12000000023</v>
      </c>
      <c r="N72" s="126">
        <v>-620229</v>
      </c>
      <c r="O72" s="126">
        <v>-642239</v>
      </c>
      <c r="P72" s="126">
        <v>-662398</v>
      </c>
      <c r="Q72" s="132"/>
    </row>
    <row r="73" spans="1:17" x14ac:dyDescent="0.2">
      <c r="A73" s="16" t="s">
        <v>80</v>
      </c>
      <c r="B73" s="122">
        <v>-170479.42</v>
      </c>
      <c r="C73" s="122">
        <v>-194836.39</v>
      </c>
      <c r="D73" s="122">
        <v>-213220.96</v>
      </c>
      <c r="E73" s="122">
        <v>-206075.75</v>
      </c>
      <c r="F73" s="122">
        <v>-224546.51</v>
      </c>
      <c r="G73" s="122">
        <v>-267950.90000000002</v>
      </c>
      <c r="H73" s="122">
        <v>-309182.81</v>
      </c>
      <c r="I73" s="123">
        <v>-313331.43</v>
      </c>
      <c r="J73" s="123">
        <v>-357107.57</v>
      </c>
      <c r="K73" s="124">
        <v>-387242.86000000004</v>
      </c>
      <c r="L73" s="124">
        <v>-379480.65</v>
      </c>
      <c r="M73" s="124">
        <v>-410612.16000000003</v>
      </c>
      <c r="N73" s="126">
        <v>-446412</v>
      </c>
      <c r="O73" s="126">
        <v>-482362</v>
      </c>
      <c r="P73" s="126">
        <v>-517762</v>
      </c>
      <c r="Q73" s="132"/>
    </row>
    <row r="74" spans="1:17" x14ac:dyDescent="0.2">
      <c r="A74" s="16" t="s">
        <v>81</v>
      </c>
      <c r="B74" s="122">
        <v>-405558.61</v>
      </c>
      <c r="C74" s="122">
        <v>-289893.74</v>
      </c>
      <c r="D74" s="122">
        <v>-511533.29</v>
      </c>
      <c r="E74" s="122">
        <v>-430740.37</v>
      </c>
      <c r="F74" s="122">
        <v>-467888.03</v>
      </c>
      <c r="G74" s="122">
        <v>-306377.92</v>
      </c>
      <c r="H74" s="122">
        <v>-243541.58</v>
      </c>
      <c r="I74" s="122">
        <v>-271287.17</v>
      </c>
      <c r="J74" s="123">
        <v>-158487.17000000001</v>
      </c>
      <c r="K74" s="124">
        <v>-162437.52000000005</v>
      </c>
      <c r="L74" s="124">
        <v>-48051.520000000048</v>
      </c>
      <c r="M74" s="124">
        <v>-247961.00000000006</v>
      </c>
      <c r="N74" s="126">
        <v>-258964</v>
      </c>
      <c r="O74" s="126">
        <v>-268567</v>
      </c>
      <c r="P74" s="126">
        <v>-276920</v>
      </c>
      <c r="Q74" s="132"/>
    </row>
    <row r="75" spans="1:17" x14ac:dyDescent="0.2">
      <c r="A75" s="16" t="s">
        <v>82</v>
      </c>
      <c r="B75" s="122">
        <v>-441248.75</v>
      </c>
      <c r="C75" s="122">
        <v>-484070.27</v>
      </c>
      <c r="D75" s="122">
        <v>-339985.75</v>
      </c>
      <c r="E75" s="122">
        <v>-496868.22</v>
      </c>
      <c r="F75" s="122">
        <v>-429960.98</v>
      </c>
      <c r="G75" s="122">
        <v>-463093.36</v>
      </c>
      <c r="H75" s="122">
        <v>-687558.15</v>
      </c>
      <c r="I75" s="122">
        <v>-577982.5</v>
      </c>
      <c r="J75" s="123">
        <v>-614079.15</v>
      </c>
      <c r="K75" s="124">
        <v>-578871.99</v>
      </c>
      <c r="L75" s="124">
        <v>-641711.94999999995</v>
      </c>
      <c r="M75" s="124">
        <v>-765094.91999999993</v>
      </c>
      <c r="N75" s="126">
        <v>-854842</v>
      </c>
      <c r="O75" s="126">
        <v>-958327</v>
      </c>
      <c r="P75" s="132"/>
      <c r="Q75" s="132"/>
    </row>
    <row r="76" spans="1:17" x14ac:dyDescent="0.2">
      <c r="A76" s="16" t="s">
        <v>83</v>
      </c>
      <c r="B76" s="122">
        <v>-1120570.5900000001</v>
      </c>
      <c r="C76" s="122">
        <v>-1017953.4</v>
      </c>
      <c r="D76" s="122">
        <v>-1113391.24</v>
      </c>
      <c r="E76" s="122">
        <v>-1281273.58</v>
      </c>
      <c r="F76" s="122">
        <v>-1177378.95</v>
      </c>
      <c r="G76" s="122">
        <v>-1455930.02</v>
      </c>
      <c r="H76" s="122">
        <v>-1680121</v>
      </c>
      <c r="I76" s="122">
        <v>-1671251.2</v>
      </c>
      <c r="J76" s="122">
        <v>-1612352.41</v>
      </c>
      <c r="K76" s="124">
        <v>-1729080.1800000002</v>
      </c>
      <c r="L76" s="124">
        <v>-1841995.2200000002</v>
      </c>
      <c r="M76" s="124">
        <v>-1962830.1500000001</v>
      </c>
      <c r="N76" s="126">
        <v>-2221714</v>
      </c>
      <c r="O76" s="126">
        <v>-2484357</v>
      </c>
      <c r="P76" s="132"/>
      <c r="Q76" s="132"/>
    </row>
    <row r="77" spans="1:17" x14ac:dyDescent="0.2">
      <c r="A77" s="16" t="s">
        <v>84</v>
      </c>
      <c r="B77" s="122">
        <v>-381671.51</v>
      </c>
      <c r="C77" s="122">
        <v>-414806.26</v>
      </c>
      <c r="D77" s="122">
        <v>-446226.87</v>
      </c>
      <c r="E77" s="122">
        <v>-488886.46</v>
      </c>
      <c r="F77" s="122">
        <v>-536969.61</v>
      </c>
      <c r="G77" s="122">
        <v>-546713.78</v>
      </c>
      <c r="H77" s="122">
        <v>-638372.86</v>
      </c>
      <c r="I77" s="122">
        <v>-491804.45</v>
      </c>
      <c r="J77" s="124">
        <v>-481782.02</v>
      </c>
      <c r="K77" s="124">
        <v>-461486.33999999997</v>
      </c>
      <c r="L77" s="124">
        <v>-439241.61</v>
      </c>
      <c r="M77" s="124">
        <v>-758423.57000000007</v>
      </c>
      <c r="N77" s="126">
        <v>-803094</v>
      </c>
      <c r="O77" s="126">
        <v>-839564</v>
      </c>
      <c r="P77" s="126">
        <v>-875334</v>
      </c>
      <c r="Q77" s="132"/>
    </row>
    <row r="78" spans="1:17" x14ac:dyDescent="0.2">
      <c r="A78" s="16" t="s">
        <v>85</v>
      </c>
      <c r="B78" s="122">
        <v>-92011.89</v>
      </c>
      <c r="C78" s="122">
        <v>-93763.68</v>
      </c>
      <c r="D78" s="122">
        <v>-102434.25</v>
      </c>
      <c r="E78" s="122">
        <v>-109975.61</v>
      </c>
      <c r="F78" s="122">
        <v>-90429.06</v>
      </c>
      <c r="G78" s="122">
        <v>-107353.8</v>
      </c>
      <c r="H78" s="122">
        <v>-122234.27</v>
      </c>
      <c r="I78" s="122">
        <v>-96421.95</v>
      </c>
      <c r="J78" s="122">
        <v>-87443.37</v>
      </c>
      <c r="K78" s="124">
        <v>-87855.040000000008</v>
      </c>
      <c r="L78" s="124">
        <v>-77863.72</v>
      </c>
      <c r="M78" s="124">
        <v>-60994.240000000005</v>
      </c>
      <c r="N78" s="126">
        <v>-84286</v>
      </c>
      <c r="O78" s="126">
        <v>-96235</v>
      </c>
      <c r="P78" s="126">
        <v>-107934</v>
      </c>
      <c r="Q78" s="132"/>
    </row>
    <row r="79" spans="1:17" x14ac:dyDescent="0.2">
      <c r="A79" s="16" t="s">
        <v>86</v>
      </c>
      <c r="B79" s="122">
        <v>62125.3</v>
      </c>
      <c r="C79" s="122">
        <v>51532.56</v>
      </c>
      <c r="D79" s="122">
        <v>23238.87</v>
      </c>
      <c r="E79" s="122">
        <v>188602.81</v>
      </c>
      <c r="F79" s="122">
        <v>362400.95</v>
      </c>
      <c r="G79" s="122">
        <v>557471.30000000005</v>
      </c>
      <c r="H79" s="122">
        <v>584894.85</v>
      </c>
      <c r="I79" s="123">
        <v>601629.71</v>
      </c>
      <c r="J79" s="123">
        <v>657562.01</v>
      </c>
      <c r="K79" s="123">
        <v>736215.92000000016</v>
      </c>
      <c r="L79" s="123">
        <v>875342.29000000015</v>
      </c>
      <c r="M79" s="123">
        <v>914785.17000000016</v>
      </c>
      <c r="N79" s="126">
        <v>1026242</v>
      </c>
      <c r="O79" s="126">
        <v>1138187</v>
      </c>
      <c r="P79" s="126">
        <v>1250006</v>
      </c>
      <c r="Q79" s="132"/>
    </row>
    <row r="80" spans="1:17" x14ac:dyDescent="0.2">
      <c r="A80" s="16" t="s">
        <v>87</v>
      </c>
      <c r="B80" s="122">
        <v>-214056.38</v>
      </c>
      <c r="C80" s="122">
        <v>-250318.43</v>
      </c>
      <c r="D80" s="122">
        <v>-236048.43</v>
      </c>
      <c r="E80" s="122">
        <v>-183539.03</v>
      </c>
      <c r="F80" s="122">
        <v>-299637.31</v>
      </c>
      <c r="G80" s="122">
        <v>-362031.52</v>
      </c>
      <c r="H80" s="122">
        <v>-806829.5</v>
      </c>
      <c r="I80" s="122">
        <v>-649999.41</v>
      </c>
      <c r="J80" s="123">
        <v>-654298.86</v>
      </c>
      <c r="K80" s="124">
        <v>-638111.54</v>
      </c>
      <c r="L80" s="124">
        <v>-697887.48</v>
      </c>
      <c r="M80" s="124">
        <v>-694005</v>
      </c>
      <c r="N80" s="126">
        <v>-748400</v>
      </c>
      <c r="O80" s="126">
        <v>-802462</v>
      </c>
      <c r="P80" s="126">
        <v>-855967</v>
      </c>
      <c r="Q80" s="132"/>
    </row>
    <row r="81" spans="1:18" x14ac:dyDescent="0.2">
      <c r="A81" s="16" t="s">
        <v>88</v>
      </c>
      <c r="B81" s="122">
        <v>-535327.21</v>
      </c>
      <c r="C81" s="122">
        <v>-744692.25</v>
      </c>
      <c r="D81" s="122">
        <v>-689857.42</v>
      </c>
      <c r="E81" s="122">
        <v>-678213.71</v>
      </c>
      <c r="F81" s="122">
        <v>-623083.67000000004</v>
      </c>
      <c r="G81" s="122">
        <v>-976250.97</v>
      </c>
      <c r="H81" s="122">
        <v>-882955.28</v>
      </c>
      <c r="I81" s="123">
        <v>-1051005.48</v>
      </c>
      <c r="J81" s="123">
        <v>-1096858.45</v>
      </c>
      <c r="K81" s="124">
        <v>-1214209.01</v>
      </c>
      <c r="L81" s="124">
        <v>-1514779.94</v>
      </c>
      <c r="M81" s="124">
        <v>-2091386.68</v>
      </c>
      <c r="N81" s="126">
        <v>-2184669</v>
      </c>
      <c r="O81" s="126">
        <v>-2295984</v>
      </c>
      <c r="P81" s="126">
        <v>-2377795</v>
      </c>
      <c r="Q81" s="126">
        <v>-2440435</v>
      </c>
    </row>
    <row r="82" spans="1:18" x14ac:dyDescent="0.2">
      <c r="A82" s="16" t="s">
        <v>89</v>
      </c>
      <c r="B82" s="122">
        <v>65887.490000000005</v>
      </c>
      <c r="C82" s="122">
        <v>52158.6</v>
      </c>
      <c r="D82" s="122">
        <v>28723.33</v>
      </c>
      <c r="E82" s="122">
        <v>34779.370000000003</v>
      </c>
      <c r="F82" s="122">
        <v>27619.79</v>
      </c>
      <c r="G82" s="122">
        <v>8951.76</v>
      </c>
      <c r="H82" s="122">
        <v>2270.42</v>
      </c>
      <c r="I82" s="122">
        <v>1705.07</v>
      </c>
      <c r="J82" s="123">
        <v>8608.6200000000008</v>
      </c>
      <c r="K82" s="123">
        <v>15503.420000000002</v>
      </c>
      <c r="L82" s="123">
        <v>14256.720000000001</v>
      </c>
      <c r="M82" s="123">
        <v>14692.960000000001</v>
      </c>
      <c r="N82" s="126">
        <v>11886</v>
      </c>
      <c r="O82" s="126">
        <v>9329</v>
      </c>
      <c r="P82" s="126">
        <v>7012</v>
      </c>
      <c r="Q82" s="132"/>
    </row>
    <row r="83" spans="1:18" x14ac:dyDescent="0.2">
      <c r="A83" s="16" t="s">
        <v>90</v>
      </c>
      <c r="B83" s="122">
        <v>-382665.29</v>
      </c>
      <c r="C83" s="122">
        <v>-409526.51</v>
      </c>
      <c r="D83" s="122">
        <v>-459079.63</v>
      </c>
      <c r="E83" s="122">
        <v>-491614.58</v>
      </c>
      <c r="F83" s="122">
        <v>-528412.63</v>
      </c>
      <c r="G83" s="122">
        <v>-612284.36</v>
      </c>
      <c r="H83" s="122">
        <v>-1133015.0900000001</v>
      </c>
      <c r="I83" s="123">
        <v>-883374.61</v>
      </c>
      <c r="J83" s="123">
        <v>-746849.47</v>
      </c>
      <c r="K83" s="124">
        <v>-689230.2799999998</v>
      </c>
      <c r="L83" s="124">
        <v>-643340.04999999981</v>
      </c>
      <c r="M83" s="124">
        <v>-635738.36999999976</v>
      </c>
      <c r="N83" s="126">
        <v>-680060</v>
      </c>
      <c r="O83" s="126">
        <v>-718617</v>
      </c>
      <c r="P83" s="126">
        <v>-757731</v>
      </c>
      <c r="Q83" s="132"/>
    </row>
    <row r="84" spans="1:18" x14ac:dyDescent="0.2">
      <c r="A84" s="16" t="s">
        <v>91</v>
      </c>
      <c r="B84" s="122">
        <v>-5100747.1399999997</v>
      </c>
      <c r="C84" s="122">
        <v>-5200209.41</v>
      </c>
      <c r="D84" s="122">
        <v>-6830082.4299999997</v>
      </c>
      <c r="E84" s="122">
        <v>-7136772</v>
      </c>
      <c r="F84" s="122">
        <v>-7269757.7199999997</v>
      </c>
      <c r="G84" s="123">
        <v>-7211425.8899999997</v>
      </c>
      <c r="H84" s="123">
        <v>-7478435.8300000001</v>
      </c>
      <c r="I84" s="123">
        <v>-8130009.5999999996</v>
      </c>
      <c r="J84" s="123">
        <v>-8216518.3600000003</v>
      </c>
      <c r="K84" s="124">
        <v>-9171317.5099999998</v>
      </c>
      <c r="L84" s="124">
        <v>-8982935.1500000004</v>
      </c>
      <c r="M84" s="124">
        <v>-9955852.7699999996</v>
      </c>
      <c r="N84" s="126">
        <v>-9604296</v>
      </c>
      <c r="O84" s="126">
        <v>-9219701</v>
      </c>
      <c r="P84" s="132"/>
      <c r="Q84" s="132"/>
    </row>
    <row r="85" spans="1:18" x14ac:dyDescent="0.2">
      <c r="A85" s="3"/>
      <c r="B85" s="14"/>
      <c r="C85" s="56"/>
      <c r="D85" s="9"/>
      <c r="E85" s="9"/>
      <c r="F85" s="9"/>
      <c r="G85" s="9"/>
      <c r="H85" s="9"/>
      <c r="I85" s="9"/>
      <c r="J85" s="9"/>
      <c r="K85" s="60"/>
      <c r="L85" s="60"/>
      <c r="M85" s="60"/>
      <c r="N85" s="132"/>
      <c r="O85" s="132"/>
      <c r="P85" s="132"/>
      <c r="Q85" s="132"/>
    </row>
    <row r="86" spans="1:18" ht="15" x14ac:dyDescent="0.25">
      <c r="A86" s="6" t="s">
        <v>17</v>
      </c>
      <c r="B86" s="46"/>
      <c r="C86" s="55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132"/>
      <c r="O86" s="132"/>
      <c r="P86" s="132"/>
      <c r="Q86" s="132"/>
    </row>
    <row r="87" spans="1:18" x14ac:dyDescent="0.2">
      <c r="A87" s="16" t="s">
        <v>92</v>
      </c>
      <c r="B87" s="15">
        <v>-541559.62</v>
      </c>
      <c r="C87" s="161">
        <v>-541559.62</v>
      </c>
      <c r="D87" s="161">
        <v>-718847.34</v>
      </c>
      <c r="E87" s="161">
        <v>-542798.55000000005</v>
      </c>
      <c r="F87" s="161">
        <v>-722517.46</v>
      </c>
      <c r="G87" s="161">
        <v>-805885.16</v>
      </c>
      <c r="H87" s="161">
        <v>-818503.35</v>
      </c>
      <c r="I87" s="161">
        <v>-854509.17</v>
      </c>
      <c r="J87" s="161">
        <v>-886337.24</v>
      </c>
      <c r="K87" s="161">
        <v>-1143033.46</v>
      </c>
      <c r="L87" s="162">
        <v>-1325225.2</v>
      </c>
      <c r="M87" s="163">
        <v>-1466060.37</v>
      </c>
      <c r="N87" s="163">
        <v>-1596457.53</v>
      </c>
      <c r="O87" s="164">
        <v>-1774067.53</v>
      </c>
      <c r="P87" s="164">
        <v>-1930997.53</v>
      </c>
      <c r="Q87" s="164">
        <v>-2052287.53</v>
      </c>
      <c r="R87" s="165"/>
    </row>
    <row r="88" spans="1:18" x14ac:dyDescent="0.2">
      <c r="A88" s="16" t="s">
        <v>93</v>
      </c>
      <c r="B88" s="15">
        <v>-329128.82</v>
      </c>
      <c r="C88" s="161">
        <v>-329128.82</v>
      </c>
      <c r="D88" s="161">
        <v>-172732.79</v>
      </c>
      <c r="E88" s="161">
        <v>-160836.21</v>
      </c>
      <c r="F88" s="161">
        <v>-199873.85</v>
      </c>
      <c r="G88" s="161">
        <v>-189618.12</v>
      </c>
      <c r="H88" s="161">
        <v>-181868.08</v>
      </c>
      <c r="I88" s="161">
        <v>-166572.01</v>
      </c>
      <c r="J88" s="161">
        <v>-97833.07</v>
      </c>
      <c r="K88" s="161">
        <v>-162926.82</v>
      </c>
      <c r="L88" s="161">
        <v>0</v>
      </c>
      <c r="M88" s="163">
        <v>0</v>
      </c>
      <c r="N88" s="163">
        <v>0</v>
      </c>
      <c r="O88" s="166">
        <v>0</v>
      </c>
      <c r="P88" s="166">
        <v>0</v>
      </c>
      <c r="Q88" s="167" t="s">
        <v>132</v>
      </c>
      <c r="R88" s="132"/>
    </row>
    <row r="89" spans="1:18" x14ac:dyDescent="0.2">
      <c r="A89" s="16" t="s">
        <v>94</v>
      </c>
      <c r="B89" s="15">
        <v>-1119143.4099999999</v>
      </c>
      <c r="C89" s="161">
        <v>-1119143.4099999999</v>
      </c>
      <c r="D89" s="161">
        <v>-1320282.6599999999</v>
      </c>
      <c r="E89" s="161">
        <v>-1332758.42</v>
      </c>
      <c r="F89" s="161">
        <v>-1874716.16</v>
      </c>
      <c r="G89" s="161">
        <v>-1864746.5</v>
      </c>
      <c r="H89" s="161">
        <v>-1788323.82</v>
      </c>
      <c r="I89" s="163">
        <v>-1453714.74</v>
      </c>
      <c r="J89" s="163">
        <v>-1514430.15</v>
      </c>
      <c r="K89" s="163">
        <v>-1705332.47</v>
      </c>
      <c r="L89" s="163">
        <v>-1870092.32</v>
      </c>
      <c r="M89" s="163">
        <v>-1729722.96</v>
      </c>
      <c r="N89" s="163">
        <v>-1856227.56</v>
      </c>
      <c r="O89" s="132"/>
      <c r="P89" s="132"/>
      <c r="Q89" s="132"/>
      <c r="R89" s="132"/>
    </row>
    <row r="90" spans="1:18" x14ac:dyDescent="0.2">
      <c r="A90" s="16" t="s">
        <v>95</v>
      </c>
      <c r="B90" s="15">
        <v>-1248854.3799999999</v>
      </c>
      <c r="C90" s="161">
        <v>-1248854.3799999999</v>
      </c>
      <c r="D90" s="161">
        <v>-1431410</v>
      </c>
      <c r="E90" s="161">
        <v>-1459892</v>
      </c>
      <c r="F90" s="161">
        <v>-1542369</v>
      </c>
      <c r="G90" s="161">
        <v>-1491058</v>
      </c>
      <c r="H90" s="161">
        <v>-1603421</v>
      </c>
      <c r="I90" s="161">
        <v>-1689934</v>
      </c>
      <c r="J90" s="161">
        <v>-1447036</v>
      </c>
      <c r="K90" s="161">
        <v>-2179223</v>
      </c>
      <c r="L90" s="163">
        <v>-2099879</v>
      </c>
      <c r="M90" s="163">
        <v>-1803959</v>
      </c>
      <c r="N90" s="163">
        <v>-1947195.91</v>
      </c>
      <c r="O90" s="166">
        <v>-1591689.28</v>
      </c>
      <c r="P90" s="132"/>
      <c r="Q90" s="132"/>
      <c r="R90" s="132"/>
    </row>
    <row r="91" spans="1:18" x14ac:dyDescent="0.2">
      <c r="A91" s="16" t="s">
        <v>96</v>
      </c>
      <c r="B91" s="15">
        <v>-678257.06</v>
      </c>
      <c r="C91" s="161">
        <v>-678257.06</v>
      </c>
      <c r="D91" s="161">
        <v>-726770</v>
      </c>
      <c r="E91" s="161">
        <v>-690164</v>
      </c>
      <c r="F91" s="161">
        <v>-813529</v>
      </c>
      <c r="G91" s="161">
        <v>-932937</v>
      </c>
      <c r="H91" s="161">
        <v>-939740</v>
      </c>
      <c r="I91" s="161">
        <v>-894664</v>
      </c>
      <c r="J91" s="161">
        <v>-1261136</v>
      </c>
      <c r="K91" s="161">
        <v>-1296091</v>
      </c>
      <c r="L91" s="161">
        <v>-1625593</v>
      </c>
      <c r="M91" s="163">
        <v>-1493458</v>
      </c>
      <c r="N91" s="163">
        <v>-1627712</v>
      </c>
      <c r="O91" s="164">
        <v>-1832827</v>
      </c>
      <c r="P91" s="164">
        <v>-2015172</v>
      </c>
      <c r="Q91" s="132"/>
      <c r="R91" s="132"/>
    </row>
    <row r="92" spans="1:18" x14ac:dyDescent="0.2">
      <c r="A92" s="16" t="s">
        <v>97</v>
      </c>
      <c r="B92" s="15">
        <v>-739704.47</v>
      </c>
      <c r="C92" s="161">
        <v>-739704.47</v>
      </c>
      <c r="D92" s="161">
        <v>-965493</v>
      </c>
      <c r="E92" s="161">
        <v>-968705</v>
      </c>
      <c r="F92" s="161">
        <v>-1224679</v>
      </c>
      <c r="G92" s="161">
        <v>-1389005</v>
      </c>
      <c r="H92" s="161">
        <v>-1366513</v>
      </c>
      <c r="I92" s="161">
        <v>-1436628</v>
      </c>
      <c r="J92" s="161">
        <v>-1593246</v>
      </c>
      <c r="K92" s="161">
        <v>-1738379</v>
      </c>
      <c r="L92" s="161">
        <v>-1946146</v>
      </c>
      <c r="M92" s="163">
        <v>-2115743</v>
      </c>
      <c r="N92" s="163">
        <v>-2175047</v>
      </c>
      <c r="O92" s="164">
        <v>-2419807</v>
      </c>
      <c r="P92" s="164">
        <v>-2635667</v>
      </c>
      <c r="Q92" s="132"/>
      <c r="R92" s="132"/>
    </row>
    <row r="93" spans="1:18" x14ac:dyDescent="0.2">
      <c r="A93" s="16" t="s">
        <v>98</v>
      </c>
      <c r="B93" s="15">
        <v>-317410.68</v>
      </c>
      <c r="C93" s="161">
        <v>-317410.68</v>
      </c>
      <c r="D93" s="161">
        <v>-406840</v>
      </c>
      <c r="E93" s="161">
        <v>-359718</v>
      </c>
      <c r="F93" s="161">
        <v>-403309</v>
      </c>
      <c r="G93" s="161">
        <v>-471967</v>
      </c>
      <c r="H93" s="161">
        <v>-527160</v>
      </c>
      <c r="I93" s="161">
        <v>-640378</v>
      </c>
      <c r="J93" s="161">
        <v>-410352</v>
      </c>
      <c r="K93" s="161">
        <v>-730911</v>
      </c>
      <c r="L93" s="161">
        <v>-761311</v>
      </c>
      <c r="M93" s="163">
        <v>-764403</v>
      </c>
      <c r="N93" s="163">
        <v>-852912.95</v>
      </c>
      <c r="O93" s="164">
        <v>-957958</v>
      </c>
      <c r="P93" s="164">
        <v>-1045487</v>
      </c>
      <c r="Q93" s="132"/>
      <c r="R93" s="132"/>
    </row>
    <row r="94" spans="1:18" x14ac:dyDescent="0.2">
      <c r="A94" s="16" t="s">
        <v>99</v>
      </c>
      <c r="B94" s="15">
        <v>-626637</v>
      </c>
      <c r="C94" s="161">
        <v>-626637</v>
      </c>
      <c r="D94" s="161">
        <v>-536676</v>
      </c>
      <c r="E94" s="161">
        <v>-289072</v>
      </c>
      <c r="F94" s="161">
        <v>-539993</v>
      </c>
      <c r="G94" s="161">
        <v>-583451</v>
      </c>
      <c r="H94" s="161">
        <v>-313476</v>
      </c>
      <c r="I94" s="161">
        <v>-817190.69900000002</v>
      </c>
      <c r="J94" s="161">
        <v>-714042.61</v>
      </c>
      <c r="K94" s="161">
        <v>-603897.9</v>
      </c>
      <c r="L94" s="163">
        <v>-289680.68</v>
      </c>
      <c r="M94" s="163">
        <v>-366899.25</v>
      </c>
      <c r="N94" s="163">
        <v>-456647.29</v>
      </c>
      <c r="O94" s="164">
        <v>-694257</v>
      </c>
      <c r="P94" s="132"/>
      <c r="Q94" s="132"/>
      <c r="R94" s="132"/>
    </row>
    <row r="95" spans="1:18" x14ac:dyDescent="0.2">
      <c r="A95" s="16" t="s">
        <v>100</v>
      </c>
      <c r="B95" s="15">
        <v>-1291718.52</v>
      </c>
      <c r="C95" s="161">
        <v>-1291718.52</v>
      </c>
      <c r="D95" s="161">
        <v>-1446049</v>
      </c>
      <c r="E95" s="161">
        <v>-1429945</v>
      </c>
      <c r="F95" s="161">
        <v>-1234173</v>
      </c>
      <c r="G95" s="161">
        <v>-1320859</v>
      </c>
      <c r="H95" s="161">
        <v>-1281710</v>
      </c>
      <c r="I95" s="161">
        <v>-1242956</v>
      </c>
      <c r="J95" s="161">
        <v>-1134463</v>
      </c>
      <c r="K95" s="161">
        <v>-1222377</v>
      </c>
      <c r="L95" s="163">
        <v>-1372761</v>
      </c>
      <c r="M95" s="163">
        <v>-1731749</v>
      </c>
      <c r="N95" s="163">
        <v>-1628563.53</v>
      </c>
      <c r="O95" s="132"/>
      <c r="P95" s="132"/>
      <c r="Q95" s="132"/>
      <c r="R95" s="132"/>
    </row>
    <row r="96" spans="1:18" x14ac:dyDescent="0.2">
      <c r="A96" s="16" t="s">
        <v>101</v>
      </c>
      <c r="B96" s="15">
        <v>-155279.20000000001</v>
      </c>
      <c r="C96" s="161">
        <v>-155279.20000000001</v>
      </c>
      <c r="D96" s="161">
        <v>-164543.76999999999</v>
      </c>
      <c r="E96" s="161">
        <v>-181693</v>
      </c>
      <c r="F96" s="161">
        <v>-155330</v>
      </c>
      <c r="G96" s="161">
        <v>-225684</v>
      </c>
      <c r="H96" s="161">
        <v>-150787.63</v>
      </c>
      <c r="I96" s="161">
        <v>-146307.82999999999</v>
      </c>
      <c r="J96" s="161">
        <v>-120803.12</v>
      </c>
      <c r="K96" s="163">
        <v>-166156.76</v>
      </c>
      <c r="L96" s="163">
        <v>-209009</v>
      </c>
      <c r="M96" s="163">
        <v>-294171</v>
      </c>
      <c r="N96" s="163">
        <v>-416385</v>
      </c>
      <c r="O96" s="166">
        <v>-482158</v>
      </c>
      <c r="P96" s="166">
        <v>-554108</v>
      </c>
      <c r="Q96" s="168"/>
      <c r="R96" s="132"/>
    </row>
    <row r="97" spans="1:18" x14ac:dyDescent="0.2">
      <c r="A97" s="16" t="s">
        <v>102</v>
      </c>
      <c r="B97" s="15">
        <v>-1078700.05</v>
      </c>
      <c r="C97" s="161">
        <v>-1078700.05</v>
      </c>
      <c r="D97" s="161">
        <v>-1121677</v>
      </c>
      <c r="E97" s="161">
        <v>-1202924</v>
      </c>
      <c r="F97" s="161">
        <v>-1045881</v>
      </c>
      <c r="G97" s="161">
        <v>-1108217</v>
      </c>
      <c r="H97" s="161">
        <v>-935298</v>
      </c>
      <c r="I97" s="161">
        <v>-901659</v>
      </c>
      <c r="J97" s="161">
        <v>-985351</v>
      </c>
      <c r="K97" s="161">
        <v>-520423</v>
      </c>
      <c r="L97" s="163">
        <v>-908779</v>
      </c>
      <c r="M97" s="163">
        <v>-1087269</v>
      </c>
      <c r="N97" s="163">
        <v>-1471129</v>
      </c>
      <c r="O97" s="166">
        <v>-1059190</v>
      </c>
      <c r="P97" s="166">
        <v>-1131240</v>
      </c>
      <c r="Q97" s="166">
        <v>-1176340</v>
      </c>
      <c r="R97" s="132"/>
    </row>
    <row r="98" spans="1:18" x14ac:dyDescent="0.2">
      <c r="A98" s="16" t="s">
        <v>103</v>
      </c>
      <c r="B98" s="15">
        <v>-371522.39</v>
      </c>
      <c r="C98" s="161">
        <v>-371522.39</v>
      </c>
      <c r="D98" s="161">
        <v>-488150.51</v>
      </c>
      <c r="E98" s="161">
        <v>-286208.46999999997</v>
      </c>
      <c r="F98" s="161">
        <v>-308542.12</v>
      </c>
      <c r="G98" s="161">
        <v>-461835.83</v>
      </c>
      <c r="H98" s="161">
        <v>-507335.39</v>
      </c>
      <c r="I98" s="161">
        <v>-254489.15</v>
      </c>
      <c r="J98" s="161">
        <v>-191425.39</v>
      </c>
      <c r="K98" s="161">
        <v>-167609.17000000001</v>
      </c>
      <c r="L98" s="163">
        <v>-200730.32</v>
      </c>
      <c r="M98" s="163">
        <v>-70952.05</v>
      </c>
      <c r="N98" s="163">
        <v>-77385.919999999998</v>
      </c>
      <c r="O98" s="169">
        <v>-93502</v>
      </c>
      <c r="P98" s="169">
        <v>-92652</v>
      </c>
      <c r="Q98" s="169">
        <v>-75702</v>
      </c>
      <c r="R98" s="132"/>
    </row>
    <row r="99" spans="1:18" x14ac:dyDescent="0.2">
      <c r="A99" s="16" t="s">
        <v>104</v>
      </c>
      <c r="B99" s="15">
        <v>-239841.83</v>
      </c>
      <c r="C99" s="161">
        <v>-239841.83</v>
      </c>
      <c r="D99" s="161">
        <v>-215775.71</v>
      </c>
      <c r="E99" s="161">
        <v>-257085.42</v>
      </c>
      <c r="F99" s="161">
        <v>-378399.89</v>
      </c>
      <c r="G99" s="161">
        <v>-275232.09000000003</v>
      </c>
      <c r="H99" s="161">
        <v>-317450.92</v>
      </c>
      <c r="I99" s="161">
        <v>-259343.12</v>
      </c>
      <c r="J99" s="161">
        <v>-192951.97</v>
      </c>
      <c r="K99" s="161">
        <v>-331669.59000000003</v>
      </c>
      <c r="L99" s="163">
        <v>-304998.46999999997</v>
      </c>
      <c r="M99" s="163">
        <v>-316514.25</v>
      </c>
      <c r="N99" s="163">
        <v>-337903.76</v>
      </c>
      <c r="O99" s="169">
        <v>-663647</v>
      </c>
      <c r="P99" s="169">
        <v>-697197</v>
      </c>
      <c r="Q99" s="170"/>
      <c r="R99" s="132"/>
    </row>
    <row r="100" spans="1:18" x14ac:dyDescent="0.2">
      <c r="A100" s="16" t="s">
        <v>105</v>
      </c>
      <c r="B100" s="15">
        <v>-430667.44</v>
      </c>
      <c r="C100" s="161">
        <v>-430667.44</v>
      </c>
      <c r="D100" s="161">
        <v>-432717</v>
      </c>
      <c r="E100" s="161">
        <v>-431397</v>
      </c>
      <c r="F100" s="161">
        <v>-446301</v>
      </c>
      <c r="G100" s="161">
        <v>-427423</v>
      </c>
      <c r="H100" s="161">
        <v>-434974</v>
      </c>
      <c r="I100" s="161">
        <v>-453951</v>
      </c>
      <c r="J100" s="161">
        <v>-522394</v>
      </c>
      <c r="K100" s="161">
        <v>-514588</v>
      </c>
      <c r="L100" s="163">
        <v>-576838</v>
      </c>
      <c r="M100" s="163">
        <v>-520335</v>
      </c>
      <c r="N100" s="163">
        <v>-559390</v>
      </c>
      <c r="O100" s="166">
        <v>-880938</v>
      </c>
      <c r="P100" s="166">
        <v>-982738</v>
      </c>
      <c r="Q100" s="171"/>
      <c r="R100" s="132"/>
    </row>
    <row r="101" spans="1:18" x14ac:dyDescent="0.2">
      <c r="A101" s="16" t="s">
        <v>106</v>
      </c>
      <c r="B101" s="15">
        <v>-666701.24</v>
      </c>
      <c r="C101" s="161">
        <v>-666701.24</v>
      </c>
      <c r="D101" s="161">
        <v>-680791.75</v>
      </c>
      <c r="E101" s="161">
        <v>-725291.3</v>
      </c>
      <c r="F101" s="161">
        <v>-658703.44999999995</v>
      </c>
      <c r="G101" s="161">
        <v>-609893.12</v>
      </c>
      <c r="H101" s="161">
        <v>-584775.55000000005</v>
      </c>
      <c r="I101" s="161">
        <v>-616097.6</v>
      </c>
      <c r="J101" s="161">
        <v>-516211.6</v>
      </c>
      <c r="K101" s="161">
        <v>-580439.18000000005</v>
      </c>
      <c r="L101" s="161">
        <v>-522946.98</v>
      </c>
      <c r="M101" s="163">
        <v>-488455.43</v>
      </c>
      <c r="N101" s="163">
        <v>-539608.15</v>
      </c>
      <c r="O101" s="169">
        <v>-717005</v>
      </c>
      <c r="P101" s="169">
        <v>-827855</v>
      </c>
      <c r="Q101" s="169">
        <v>-919655</v>
      </c>
      <c r="R101" s="132"/>
    </row>
    <row r="102" spans="1:18" x14ac:dyDescent="0.2">
      <c r="A102" s="16" t="s">
        <v>107</v>
      </c>
      <c r="B102" s="15">
        <v>-781232.77</v>
      </c>
      <c r="C102" s="161">
        <v>-781232.77</v>
      </c>
      <c r="D102" s="161">
        <v>-770753.96</v>
      </c>
      <c r="E102" s="161">
        <v>-826892.06</v>
      </c>
      <c r="F102" s="161">
        <v>-821146.35</v>
      </c>
      <c r="G102" s="161">
        <v>-807474.98</v>
      </c>
      <c r="H102" s="161">
        <v>-1071582.43</v>
      </c>
      <c r="I102" s="161">
        <v>-951261.47</v>
      </c>
      <c r="J102" s="161">
        <v>-965364.52</v>
      </c>
      <c r="K102" s="161">
        <v>-1126757.78</v>
      </c>
      <c r="L102" s="161">
        <v>-1199190.97</v>
      </c>
      <c r="M102" s="163">
        <v>-1400810.71</v>
      </c>
      <c r="N102" s="163">
        <v>-1529102.28</v>
      </c>
      <c r="O102" s="172">
        <v>1689902.28</v>
      </c>
      <c r="P102" s="169">
        <v>1867702.28</v>
      </c>
      <c r="Q102" s="169">
        <v>1990502.28</v>
      </c>
      <c r="R102" s="132"/>
    </row>
    <row r="103" spans="1:18" x14ac:dyDescent="0.2">
      <c r="A103" s="16" t="s">
        <v>108</v>
      </c>
      <c r="B103" s="15">
        <v>-1116288.76</v>
      </c>
      <c r="C103" s="161">
        <v>-1116288.76</v>
      </c>
      <c r="D103" s="161">
        <v>-1241014</v>
      </c>
      <c r="E103" s="161">
        <v>-1346553</v>
      </c>
      <c r="F103" s="161">
        <v>-1420644</v>
      </c>
      <c r="G103" s="161">
        <v>-1556558</v>
      </c>
      <c r="H103" s="161">
        <v>-1569786</v>
      </c>
      <c r="I103" s="161">
        <v>-1869324</v>
      </c>
      <c r="J103" s="161">
        <v>-1988983</v>
      </c>
      <c r="K103" s="161">
        <v>-2015615</v>
      </c>
      <c r="L103" s="163">
        <v>-2098682</v>
      </c>
      <c r="M103" s="163">
        <v>-2247017</v>
      </c>
      <c r="N103" s="176">
        <v>-2238152.4700000002</v>
      </c>
      <c r="O103" s="164">
        <f>N103-160089</f>
        <v>-2398241.4700000002</v>
      </c>
      <c r="P103" s="164">
        <f>O103-122139</f>
        <v>-2520380.4700000002</v>
      </c>
      <c r="Q103" s="132"/>
      <c r="R103" s="132"/>
    </row>
    <row r="104" spans="1:18" x14ac:dyDescent="0.2">
      <c r="A104" s="16" t="s">
        <v>109</v>
      </c>
      <c r="B104" s="15">
        <v>-749567</v>
      </c>
      <c r="C104" s="161">
        <v>-749567</v>
      </c>
      <c r="D104" s="161">
        <v>-865893</v>
      </c>
      <c r="E104" s="161">
        <v>-885025</v>
      </c>
      <c r="F104" s="161">
        <v>-960887</v>
      </c>
      <c r="G104" s="161">
        <v>-950253</v>
      </c>
      <c r="H104" s="161">
        <v>-945043</v>
      </c>
      <c r="I104" s="161">
        <v>-955768</v>
      </c>
      <c r="J104" s="161">
        <v>-1049040</v>
      </c>
      <c r="K104" s="161">
        <v>-1094537</v>
      </c>
      <c r="L104" s="161">
        <v>-1117516.6399999999</v>
      </c>
      <c r="M104" s="163">
        <v>-890457.59999999998</v>
      </c>
      <c r="N104" s="163">
        <v>-887207.68</v>
      </c>
      <c r="O104" s="164">
        <v>-952127</v>
      </c>
      <c r="P104" s="132"/>
      <c r="Q104" s="132"/>
      <c r="R104" s="132"/>
    </row>
    <row r="105" spans="1:18" x14ac:dyDescent="0.2">
      <c r="A105" s="16" t="s">
        <v>110</v>
      </c>
      <c r="B105" s="15">
        <v>-285132.11</v>
      </c>
      <c r="C105" s="161">
        <v>-285132.11</v>
      </c>
      <c r="D105" s="161">
        <v>-291552.53000000003</v>
      </c>
      <c r="E105" s="161">
        <v>-200353.69</v>
      </c>
      <c r="F105" s="161">
        <v>-202834.96</v>
      </c>
      <c r="G105" s="161">
        <v>-186117.58</v>
      </c>
      <c r="H105" s="161">
        <v>-185853.39</v>
      </c>
      <c r="I105" s="161">
        <v>-230626.99</v>
      </c>
      <c r="J105" s="161">
        <v>-253177.74</v>
      </c>
      <c r="K105" s="161">
        <v>-356587.44</v>
      </c>
      <c r="L105" s="161">
        <v>-347984.18</v>
      </c>
      <c r="M105" s="173">
        <v>-67083.7</v>
      </c>
      <c r="N105" s="173">
        <v>-34115.97</v>
      </c>
      <c r="O105" s="169">
        <v>-109315.97</v>
      </c>
      <c r="P105" s="169">
        <v>-177715.97</v>
      </c>
      <c r="Q105" s="169">
        <v>-237915.97</v>
      </c>
      <c r="R105" s="132"/>
    </row>
    <row r="106" spans="1:18" x14ac:dyDescent="0.2">
      <c r="A106" s="16" t="s">
        <v>111</v>
      </c>
      <c r="B106" s="15">
        <v>-761797</v>
      </c>
      <c r="C106" s="161">
        <v>-761797</v>
      </c>
      <c r="D106" s="161">
        <v>-951413</v>
      </c>
      <c r="E106" s="161">
        <v>-1519979</v>
      </c>
      <c r="F106" s="161">
        <v>-1079764</v>
      </c>
      <c r="G106" s="161">
        <v>-492358</v>
      </c>
      <c r="H106" s="161">
        <v>-91419</v>
      </c>
      <c r="I106" s="161">
        <v>-725823</v>
      </c>
      <c r="J106" s="161">
        <v>-839431</v>
      </c>
      <c r="K106" s="161">
        <v>-1464778</v>
      </c>
      <c r="L106" s="163">
        <v>-460655</v>
      </c>
      <c r="M106" s="163">
        <v>266673</v>
      </c>
      <c r="N106" s="163">
        <v>110185</v>
      </c>
      <c r="O106" s="164">
        <v>-3709213</v>
      </c>
      <c r="P106" s="164">
        <v>-1617555</v>
      </c>
      <c r="Q106" s="132"/>
      <c r="R106" s="132"/>
    </row>
    <row r="107" spans="1:18" x14ac:dyDescent="0.2">
      <c r="A107" s="16" t="s">
        <v>112</v>
      </c>
      <c r="B107" s="15">
        <v>-381135.12</v>
      </c>
      <c r="C107" s="161">
        <v>-381135.12</v>
      </c>
      <c r="D107" s="161">
        <v>-306052.76</v>
      </c>
      <c r="E107" s="161">
        <v>-391964.46</v>
      </c>
      <c r="F107" s="161">
        <v>-442801.91999999998</v>
      </c>
      <c r="G107" s="161">
        <v>-304798.03000000003</v>
      </c>
      <c r="H107" s="161">
        <v>-357629.86</v>
      </c>
      <c r="I107" s="161">
        <v>-282523.56</v>
      </c>
      <c r="J107" s="161">
        <v>-189141.32</v>
      </c>
      <c r="K107" s="161">
        <v>-114308.15</v>
      </c>
      <c r="L107" s="161">
        <v>-37952.07</v>
      </c>
      <c r="M107" s="163">
        <v>121638.71</v>
      </c>
      <c r="N107" s="163">
        <v>-109545.72</v>
      </c>
      <c r="O107" s="169">
        <v>-153445.72</v>
      </c>
      <c r="P107" s="169">
        <v>198245.72</v>
      </c>
      <c r="Q107" s="171"/>
      <c r="R107" s="132"/>
    </row>
    <row r="108" spans="1:18" x14ac:dyDescent="0.2">
      <c r="A108" s="16" t="s">
        <v>113</v>
      </c>
      <c r="B108" s="15">
        <v>-451935.94</v>
      </c>
      <c r="C108" s="161">
        <v>-451935.94</v>
      </c>
      <c r="D108" s="161">
        <v>-468875.43</v>
      </c>
      <c r="E108" s="161">
        <v>-466332.01</v>
      </c>
      <c r="F108" s="161">
        <v>-504938.97</v>
      </c>
      <c r="G108" s="161">
        <v>-523831.4</v>
      </c>
      <c r="H108" s="161">
        <v>-447371.5</v>
      </c>
      <c r="I108" s="161">
        <v>-185898.53</v>
      </c>
      <c r="J108" s="161">
        <v>-201919.14</v>
      </c>
      <c r="K108" s="161">
        <v>-272195.89</v>
      </c>
      <c r="L108" s="161">
        <v>-168252.42</v>
      </c>
      <c r="M108" s="163">
        <v>-231951.44</v>
      </c>
      <c r="N108" s="163">
        <v>-154666.57999999999</v>
      </c>
      <c r="O108" s="169">
        <v>-271466.58</v>
      </c>
      <c r="P108" s="169">
        <v>-432366.58</v>
      </c>
      <c r="Q108" s="169">
        <v>-605266.57999999996</v>
      </c>
      <c r="R108" s="132"/>
    </row>
    <row r="109" spans="1:18" x14ac:dyDescent="0.2">
      <c r="A109" s="16" t="s">
        <v>114</v>
      </c>
      <c r="B109" s="15">
        <v>-6399898.9699999997</v>
      </c>
      <c r="C109" s="161">
        <v>-6399898.9699999997</v>
      </c>
      <c r="D109" s="174">
        <v>-6856826.04</v>
      </c>
      <c r="E109" s="161">
        <v>-6571951.9500000002</v>
      </c>
      <c r="F109" s="161">
        <v>-9015976.1999999993</v>
      </c>
      <c r="G109" s="161">
        <v>-10420811.58</v>
      </c>
      <c r="H109" s="163">
        <v>-10232006.210000001</v>
      </c>
      <c r="I109" s="163">
        <v>-10040515.27</v>
      </c>
      <c r="J109" s="163">
        <v>-10153486.91</v>
      </c>
      <c r="K109" s="163">
        <v>-12751386.460000001</v>
      </c>
      <c r="L109" s="163">
        <v>-12969640.609999999</v>
      </c>
      <c r="M109" s="163">
        <v>-13040135.73</v>
      </c>
      <c r="N109" s="163">
        <v>-14012894</v>
      </c>
      <c r="O109" s="132"/>
      <c r="P109" s="132"/>
      <c r="Q109" s="132"/>
      <c r="R109" s="132"/>
    </row>
    <row r="110" spans="1:18" x14ac:dyDescent="0.2">
      <c r="A110" s="1"/>
      <c r="B110" s="47"/>
      <c r="C110" s="58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132"/>
      <c r="O110" s="132"/>
      <c r="P110" s="132"/>
      <c r="Q110" s="132"/>
    </row>
    <row r="111" spans="1:18" x14ac:dyDescent="0.2">
      <c r="A111" s="17" t="s">
        <v>4</v>
      </c>
      <c r="B111" s="46">
        <f t="shared" ref="B111:Q111" si="0">AVERAGE(B8:B109)</f>
        <v>-634399.40581632662</v>
      </c>
      <c r="C111" s="55">
        <f t="shared" si="0"/>
        <v>-668008.39193877554</v>
      </c>
      <c r="D111" s="46">
        <f t="shared" si="0"/>
        <v>-745031.69785714312</v>
      </c>
      <c r="E111" s="46">
        <f t="shared" si="0"/>
        <v>-784853.12795918377</v>
      </c>
      <c r="F111" s="46">
        <f t="shared" si="0"/>
        <v>-828175.43438775488</v>
      </c>
      <c r="G111" s="46">
        <f t="shared" si="0"/>
        <v>-883137.65234693885</v>
      </c>
      <c r="H111" s="46">
        <f t="shared" si="0"/>
        <v>-903579.94071428571</v>
      </c>
      <c r="I111" s="46">
        <f t="shared" si="0"/>
        <v>-857859.35070408147</v>
      </c>
      <c r="J111" s="46">
        <f t="shared" si="0"/>
        <v>-794448.31663265289</v>
      </c>
      <c r="K111" s="46">
        <f t="shared" si="0"/>
        <v>-979005.74479591846</v>
      </c>
      <c r="L111" s="46">
        <f t="shared" si="0"/>
        <v>-1037759.2965306124</v>
      </c>
      <c r="M111" s="46">
        <f t="shared" si="0"/>
        <v>-999854.14234693861</v>
      </c>
      <c r="N111" s="46">
        <f t="shared" si="0"/>
        <v>-1031300.3640625</v>
      </c>
      <c r="O111" s="46">
        <f t="shared" si="0"/>
        <v>-844328.92245901632</v>
      </c>
      <c r="P111" s="46">
        <f t="shared" si="0"/>
        <v>-492993.06826923072</v>
      </c>
      <c r="Q111" s="46">
        <f t="shared" si="0"/>
        <v>-689637.47499999998</v>
      </c>
    </row>
    <row r="112" spans="1:18" x14ac:dyDescent="0.2">
      <c r="A112" s="17" t="s">
        <v>136</v>
      </c>
      <c r="B112" s="15">
        <f>SUM(B7:B109)</f>
        <v>-62171141.770000003</v>
      </c>
      <c r="C112" s="15">
        <f t="shared" ref="C112:Q112" si="1">SUM(C7:C109)</f>
        <v>-65464822.410000004</v>
      </c>
      <c r="D112" s="15">
        <f t="shared" si="1"/>
        <v>-73013106.39000003</v>
      </c>
      <c r="E112" s="15">
        <f t="shared" si="1"/>
        <v>-76915606.540000007</v>
      </c>
      <c r="F112" s="15">
        <f t="shared" si="1"/>
        <v>-81161192.569999978</v>
      </c>
      <c r="G112" s="15">
        <f t="shared" si="1"/>
        <v>-86547489.930000007</v>
      </c>
      <c r="H112" s="15">
        <f t="shared" si="1"/>
        <v>-88550834.189999998</v>
      </c>
      <c r="I112" s="15">
        <f t="shared" si="1"/>
        <v>-84070216.368999988</v>
      </c>
      <c r="J112" s="15">
        <f t="shared" si="1"/>
        <v>-77855935.029999986</v>
      </c>
      <c r="K112" s="15">
        <f t="shared" si="1"/>
        <v>-95942562.99000001</v>
      </c>
      <c r="L112" s="15">
        <f t="shared" si="1"/>
        <v>-101700411.06000002</v>
      </c>
      <c r="M112" s="15">
        <f t="shared" si="1"/>
        <v>-97985705.949999988</v>
      </c>
      <c r="N112" s="15">
        <f t="shared" si="1"/>
        <v>-66003223.299999997</v>
      </c>
      <c r="O112" s="15">
        <f t="shared" si="1"/>
        <v>-51504064.269999996</v>
      </c>
      <c r="P112" s="15">
        <f t="shared" si="1"/>
        <v>-25635639.549999997</v>
      </c>
      <c r="Q112" s="15">
        <f t="shared" si="1"/>
        <v>-5517099.7999999998</v>
      </c>
    </row>
    <row r="113" spans="1:1" ht="15" x14ac:dyDescent="0.25">
      <c r="A113" s="71" t="s">
        <v>117</v>
      </c>
    </row>
    <row r="114" spans="1:1" ht="15" x14ac:dyDescent="0.25">
      <c r="A114" s="70" t="s">
        <v>118</v>
      </c>
    </row>
    <row r="115" spans="1:1" ht="15" x14ac:dyDescent="0.25">
      <c r="A115" s="69" t="s">
        <v>119</v>
      </c>
    </row>
  </sheetData>
  <mergeCells count="2">
    <mergeCell ref="A1:J1"/>
    <mergeCell ref="N2:Q2"/>
  </mergeCells>
  <pageMargins left="0.25" right="0.25" top="0.75" bottom="0.75" header="0.3" footer="0.3"/>
  <pageSetup paperSize="9" scale="8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15"/>
  <sheetViews>
    <sheetView zoomScaleNormal="100" zoomScaleSheetLayoutView="80" workbookViewId="0">
      <pane xSplit="1" ySplit="5" topLeftCell="G6" activePane="bottomRight" state="frozen"/>
      <selection pane="topRight" activeCell="B1" sqref="B1"/>
      <selection pane="bottomLeft" activeCell="A6" sqref="A6"/>
      <selection pane="bottomRight" activeCell="Q81" sqref="Q81"/>
    </sheetView>
  </sheetViews>
  <sheetFormatPr baseColWidth="10" defaultRowHeight="14.25" x14ac:dyDescent="0.2"/>
  <cols>
    <col min="1" max="1" width="24.625" bestFit="1" customWidth="1"/>
    <col min="2" max="2" width="15.125" style="48" bestFit="1" customWidth="1"/>
    <col min="3" max="3" width="15.125" style="59" bestFit="1" customWidth="1"/>
    <col min="4" max="10" width="15.125" style="48" bestFit="1" customWidth="1"/>
    <col min="11" max="16" width="15.125" bestFit="1" customWidth="1"/>
    <col min="17" max="17" width="12.625" bestFit="1" customWidth="1"/>
  </cols>
  <sheetData>
    <row r="1" spans="1:17" ht="20.25" x14ac:dyDescent="0.3">
      <c r="A1" s="211" t="s">
        <v>124</v>
      </c>
      <c r="B1" s="211"/>
      <c r="C1" s="211"/>
      <c r="D1" s="211"/>
      <c r="E1" s="211"/>
      <c r="F1" s="211"/>
      <c r="G1" s="211"/>
      <c r="H1" s="211"/>
      <c r="I1" s="211"/>
      <c r="J1" s="211"/>
    </row>
    <row r="2" spans="1:17" s="4" customFormat="1" ht="15" x14ac:dyDescent="0.25">
      <c r="A2" s="22"/>
      <c r="B2" s="44"/>
      <c r="C2" s="49"/>
      <c r="D2" s="44"/>
      <c r="E2" s="44"/>
      <c r="F2" s="44"/>
      <c r="G2" s="44"/>
      <c r="H2" s="44"/>
      <c r="I2" s="44"/>
      <c r="J2" s="44"/>
      <c r="N2" s="212" t="s">
        <v>121</v>
      </c>
      <c r="O2" s="212"/>
      <c r="P2" s="212"/>
      <c r="Q2" s="212"/>
    </row>
    <row r="3" spans="1:17" ht="15" x14ac:dyDescent="0.25">
      <c r="A3" s="6" t="s">
        <v>0</v>
      </c>
      <c r="B3" s="45">
        <v>2011</v>
      </c>
      <c r="C3" s="50">
        <v>2012</v>
      </c>
      <c r="D3" s="45">
        <v>2013</v>
      </c>
      <c r="E3" s="45">
        <v>2014</v>
      </c>
      <c r="F3" s="45">
        <v>2015</v>
      </c>
      <c r="G3" s="45">
        <v>2016</v>
      </c>
      <c r="H3" s="45">
        <v>2017</v>
      </c>
      <c r="I3" s="45">
        <v>2018</v>
      </c>
      <c r="J3" s="45">
        <v>2019</v>
      </c>
      <c r="K3" s="45">
        <v>2020</v>
      </c>
      <c r="L3" s="45">
        <v>2021</v>
      </c>
      <c r="M3" s="45">
        <v>2022</v>
      </c>
      <c r="N3" s="137">
        <v>2023</v>
      </c>
      <c r="O3" s="137">
        <v>2024</v>
      </c>
      <c r="P3" s="137">
        <v>2025</v>
      </c>
      <c r="Q3" s="137">
        <v>2026</v>
      </c>
    </row>
    <row r="4" spans="1:17" ht="15" x14ac:dyDescent="0.25">
      <c r="A4" s="6"/>
      <c r="B4" s="45"/>
      <c r="C4" s="50"/>
      <c r="D4" s="45"/>
      <c r="E4" s="45"/>
      <c r="F4" s="45"/>
      <c r="G4" s="45"/>
      <c r="H4" s="45"/>
      <c r="I4" s="45"/>
      <c r="J4" s="45"/>
      <c r="K4" s="45"/>
      <c r="L4" s="45"/>
      <c r="M4" s="45"/>
      <c r="N4" s="132"/>
      <c r="O4" s="132"/>
      <c r="P4" s="132"/>
      <c r="Q4" s="132"/>
    </row>
    <row r="5" spans="1:17" ht="15" x14ac:dyDescent="0.25">
      <c r="A5" s="6" t="s">
        <v>14</v>
      </c>
      <c r="B5" s="74">
        <v>26653463.800000001</v>
      </c>
      <c r="C5" s="74">
        <v>26397730.059999999</v>
      </c>
      <c r="D5" s="74">
        <v>26058884.670000002</v>
      </c>
      <c r="E5" s="74">
        <v>25793629.390000001</v>
      </c>
      <c r="F5" s="74">
        <v>25111248</v>
      </c>
      <c r="G5" s="74">
        <v>24160053.82</v>
      </c>
      <c r="H5" s="74">
        <v>23412425.640000001</v>
      </c>
      <c r="I5" s="74">
        <v>23034916.48</v>
      </c>
      <c r="J5" s="74">
        <v>23896857.559999999</v>
      </c>
      <c r="K5" s="74">
        <v>24269319.539999999</v>
      </c>
      <c r="L5" s="74">
        <v>30574447.59</v>
      </c>
      <c r="M5" s="72">
        <v>30057100.050000001</v>
      </c>
      <c r="N5" s="72">
        <v>30546716.530000001</v>
      </c>
      <c r="O5" s="132"/>
      <c r="P5" s="132"/>
      <c r="Q5" s="132"/>
    </row>
    <row r="6" spans="1:17" ht="15" x14ac:dyDescent="0.25">
      <c r="A6" s="6"/>
      <c r="B6" s="45"/>
      <c r="C6" s="50"/>
      <c r="D6" s="45"/>
      <c r="E6" s="67"/>
      <c r="F6" s="45"/>
      <c r="G6" s="45"/>
      <c r="H6" s="45"/>
      <c r="I6" s="45"/>
      <c r="J6" s="45"/>
      <c r="K6" s="45"/>
      <c r="L6" s="45"/>
      <c r="M6" s="45"/>
      <c r="N6" s="132"/>
      <c r="O6" s="132"/>
      <c r="P6" s="132"/>
      <c r="Q6" s="132"/>
    </row>
    <row r="7" spans="1:17" ht="15" x14ac:dyDescent="0.25">
      <c r="A7" s="6" t="s">
        <v>15</v>
      </c>
      <c r="B7" s="45"/>
      <c r="C7" s="50"/>
      <c r="D7" s="45"/>
      <c r="E7" s="45"/>
      <c r="F7" s="45"/>
      <c r="G7" s="45"/>
      <c r="H7" s="45"/>
      <c r="I7" s="45"/>
      <c r="J7" s="45"/>
      <c r="K7" s="45"/>
      <c r="L7" s="45"/>
      <c r="M7" s="45"/>
      <c r="N7" s="132"/>
      <c r="O7" s="132"/>
      <c r="P7" s="132"/>
      <c r="Q7" s="132"/>
    </row>
    <row r="8" spans="1:17" ht="15" x14ac:dyDescent="0.25">
      <c r="A8" s="3" t="s">
        <v>18</v>
      </c>
      <c r="B8" s="106">
        <v>104142.47</v>
      </c>
      <c r="C8" s="106">
        <v>102263.1</v>
      </c>
      <c r="D8" s="106">
        <v>100312.04</v>
      </c>
      <c r="E8" s="106">
        <v>97575.55</v>
      </c>
      <c r="F8" s="106">
        <v>95661.18</v>
      </c>
      <c r="G8" s="106">
        <v>93747.98</v>
      </c>
      <c r="H8" s="106">
        <v>91780.3</v>
      </c>
      <c r="I8" s="106">
        <v>89945.81</v>
      </c>
      <c r="J8" s="143">
        <v>88074.92</v>
      </c>
      <c r="K8" s="144">
        <v>86035.13</v>
      </c>
      <c r="L8" s="145">
        <v>123536.23</v>
      </c>
      <c r="M8" s="145">
        <v>120770.58</v>
      </c>
      <c r="N8" s="146" t="s">
        <v>131</v>
      </c>
      <c r="O8" s="146" t="s">
        <v>131</v>
      </c>
      <c r="P8" s="132"/>
      <c r="Q8" s="132"/>
    </row>
    <row r="9" spans="1:17" ht="15" x14ac:dyDescent="0.25">
      <c r="A9" s="3" t="s">
        <v>19</v>
      </c>
      <c r="B9" s="106">
        <v>4988254.8</v>
      </c>
      <c r="C9" s="106">
        <v>4857147.6100000003</v>
      </c>
      <c r="D9" s="106">
        <v>4701508.63</v>
      </c>
      <c r="E9" s="106">
        <v>4536090.2</v>
      </c>
      <c r="F9" s="106">
        <v>4403485.07</v>
      </c>
      <c r="G9" s="106">
        <v>4253199.62</v>
      </c>
      <c r="H9" s="106">
        <v>4041645.99</v>
      </c>
      <c r="I9" s="106">
        <v>3831475.72</v>
      </c>
      <c r="J9" s="106">
        <v>3761963.19</v>
      </c>
      <c r="K9" s="145">
        <v>3574600.58</v>
      </c>
      <c r="L9" s="145">
        <v>3431669.09</v>
      </c>
      <c r="M9" s="145">
        <v>3205207.56</v>
      </c>
      <c r="N9" s="132" t="s">
        <v>131</v>
      </c>
      <c r="O9" s="132" t="s">
        <v>131</v>
      </c>
      <c r="P9" s="132"/>
      <c r="Q9" s="132"/>
    </row>
    <row r="10" spans="1:17" ht="15" x14ac:dyDescent="0.25">
      <c r="A10" s="3" t="s">
        <v>20</v>
      </c>
      <c r="B10" s="106">
        <v>528158.05000000005</v>
      </c>
      <c r="C10" s="106">
        <v>549437.55000000005</v>
      </c>
      <c r="D10" s="106">
        <v>517395.77</v>
      </c>
      <c r="E10" s="106">
        <v>495208.09</v>
      </c>
      <c r="F10" s="106">
        <v>485813.75</v>
      </c>
      <c r="G10" s="106">
        <v>459270.16</v>
      </c>
      <c r="H10" s="106">
        <v>431568.57</v>
      </c>
      <c r="I10" s="106">
        <v>403515.94</v>
      </c>
      <c r="J10" s="106">
        <v>429323.52000000002</v>
      </c>
      <c r="K10" s="145">
        <v>396151.76</v>
      </c>
      <c r="L10" s="145">
        <v>357268.26</v>
      </c>
      <c r="M10" s="145">
        <v>451245.34</v>
      </c>
      <c r="N10" s="132" t="s">
        <v>131</v>
      </c>
      <c r="O10" s="132"/>
      <c r="P10" s="132"/>
      <c r="Q10" s="132"/>
    </row>
    <row r="11" spans="1:17" ht="15" x14ac:dyDescent="0.25">
      <c r="A11" s="3" t="s">
        <v>21</v>
      </c>
      <c r="B11" s="106">
        <v>667667.17000000004</v>
      </c>
      <c r="C11" s="106">
        <v>652751.31999999995</v>
      </c>
      <c r="D11" s="106">
        <v>737283.82</v>
      </c>
      <c r="E11" s="106">
        <v>721565.85</v>
      </c>
      <c r="F11" s="106">
        <v>705331.07</v>
      </c>
      <c r="G11" s="106">
        <v>668255.49</v>
      </c>
      <c r="H11" s="106">
        <v>652033.35</v>
      </c>
      <c r="I11" s="106">
        <v>774082.69</v>
      </c>
      <c r="J11" s="106">
        <v>742935</v>
      </c>
      <c r="K11" s="144">
        <v>720765.05</v>
      </c>
      <c r="L11" s="145">
        <v>723366.91</v>
      </c>
      <c r="M11" s="145">
        <v>695086.4</v>
      </c>
      <c r="N11" s="132" t="s">
        <v>131</v>
      </c>
      <c r="O11" s="132"/>
      <c r="P11" s="132"/>
      <c r="Q11" s="132"/>
    </row>
    <row r="12" spans="1:17" ht="15" x14ac:dyDescent="0.25">
      <c r="A12" s="3" t="s">
        <v>22</v>
      </c>
      <c r="B12" s="106">
        <v>1062231.79</v>
      </c>
      <c r="C12" s="106">
        <v>1023200.29</v>
      </c>
      <c r="D12" s="106">
        <v>1036799.16</v>
      </c>
      <c r="E12" s="106">
        <v>988378.97</v>
      </c>
      <c r="F12" s="106">
        <v>1012311.16</v>
      </c>
      <c r="G12" s="106">
        <v>987822.36</v>
      </c>
      <c r="H12" s="106">
        <v>928257.17</v>
      </c>
      <c r="I12" s="106">
        <v>869878.96</v>
      </c>
      <c r="J12" s="106">
        <v>810297.58</v>
      </c>
      <c r="K12" s="145">
        <v>744170.16</v>
      </c>
      <c r="L12" s="145">
        <v>676934.4</v>
      </c>
      <c r="M12" s="145">
        <v>640204.69999999995</v>
      </c>
      <c r="N12" s="132" t="s">
        <v>131</v>
      </c>
      <c r="O12" s="132"/>
      <c r="P12" s="132"/>
      <c r="Q12" s="132"/>
    </row>
    <row r="13" spans="1:17" ht="15" x14ac:dyDescent="0.25">
      <c r="A13" s="3" t="s">
        <v>23</v>
      </c>
      <c r="B13" s="106">
        <v>202001.74</v>
      </c>
      <c r="C13" s="106">
        <v>198089.78</v>
      </c>
      <c r="D13" s="106">
        <v>194013.74</v>
      </c>
      <c r="E13" s="106">
        <v>189766.42</v>
      </c>
      <c r="F13" s="106">
        <v>185404.68</v>
      </c>
      <c r="G13" s="106">
        <v>257770.38</v>
      </c>
      <c r="H13" s="106">
        <v>252599.11</v>
      </c>
      <c r="I13" s="106">
        <v>248241.42</v>
      </c>
      <c r="J13" s="106">
        <v>243804.17</v>
      </c>
      <c r="K13" s="144">
        <v>239284.6</v>
      </c>
      <c r="L13" s="145">
        <v>284413.44</v>
      </c>
      <c r="M13" s="145">
        <v>279218.59999999998</v>
      </c>
      <c r="N13" s="146" t="s">
        <v>131</v>
      </c>
      <c r="O13" s="132"/>
      <c r="P13" s="132"/>
      <c r="Q13" s="132"/>
    </row>
    <row r="14" spans="1:17" ht="15" x14ac:dyDescent="0.25">
      <c r="A14" s="3" t="s">
        <v>24</v>
      </c>
      <c r="B14" s="106">
        <v>40985.75</v>
      </c>
      <c r="C14" s="106">
        <v>37497.699999999997</v>
      </c>
      <c r="D14" s="106">
        <v>33876.559999999998</v>
      </c>
      <c r="E14" s="106">
        <v>30117.24</v>
      </c>
      <c r="F14" s="106">
        <v>0</v>
      </c>
      <c r="G14" s="106">
        <v>0</v>
      </c>
      <c r="H14" s="106">
        <v>0</v>
      </c>
      <c r="I14" s="106">
        <v>0</v>
      </c>
      <c r="J14" s="106">
        <v>0</v>
      </c>
      <c r="K14" s="144">
        <v>0</v>
      </c>
      <c r="L14" s="145">
        <v>0</v>
      </c>
      <c r="M14" s="145">
        <v>0</v>
      </c>
      <c r="N14" s="132" t="s">
        <v>131</v>
      </c>
      <c r="O14" s="132"/>
      <c r="P14" s="132"/>
      <c r="Q14" s="132"/>
    </row>
    <row r="15" spans="1:17" ht="15" x14ac:dyDescent="0.25">
      <c r="A15" s="3" t="s">
        <v>25</v>
      </c>
      <c r="B15" s="106">
        <v>69297.31</v>
      </c>
      <c r="C15" s="106">
        <v>58883.99</v>
      </c>
      <c r="D15" s="106">
        <v>67201.37</v>
      </c>
      <c r="E15" s="106">
        <v>55021.48</v>
      </c>
      <c r="F15" s="106">
        <v>45748.45</v>
      </c>
      <c r="G15" s="106">
        <v>42400.79</v>
      </c>
      <c r="H15" s="106">
        <v>39036.639999999999</v>
      </c>
      <c r="I15" s="106">
        <v>35655.760000000002</v>
      </c>
      <c r="J15" s="106">
        <v>32407.11</v>
      </c>
      <c r="K15" s="145">
        <v>25139.45</v>
      </c>
      <c r="L15" s="145">
        <v>21941.360000000001</v>
      </c>
      <c r="M15" s="145">
        <v>18736.560000000001</v>
      </c>
      <c r="N15" s="132" t="s">
        <v>131</v>
      </c>
      <c r="O15" s="132"/>
      <c r="P15" s="132"/>
      <c r="Q15" s="132"/>
    </row>
    <row r="16" spans="1:17" ht="15" x14ac:dyDescent="0.25">
      <c r="A16" s="3" t="s">
        <v>26</v>
      </c>
      <c r="B16" s="106">
        <v>585042.19999999995</v>
      </c>
      <c r="C16" s="106">
        <v>599843.17000000004</v>
      </c>
      <c r="D16" s="106">
        <v>588233.12</v>
      </c>
      <c r="E16" s="106">
        <v>565578.16</v>
      </c>
      <c r="F16" s="106">
        <v>548254.27</v>
      </c>
      <c r="G16" s="106">
        <v>548190.47</v>
      </c>
      <c r="H16" s="106">
        <v>505728.09</v>
      </c>
      <c r="I16" s="106">
        <v>474493.58</v>
      </c>
      <c r="J16" s="106">
        <v>432569.57</v>
      </c>
      <c r="K16" s="145">
        <v>353357.63</v>
      </c>
      <c r="L16" s="145">
        <v>324136.53999999998</v>
      </c>
      <c r="M16" s="145">
        <v>341457.68</v>
      </c>
      <c r="N16" s="147">
        <v>12800</v>
      </c>
      <c r="O16" s="132"/>
      <c r="P16" s="132"/>
      <c r="Q16" s="132"/>
    </row>
    <row r="17" spans="1:17" ht="15" x14ac:dyDescent="0.25">
      <c r="A17" s="3" t="s">
        <v>27</v>
      </c>
      <c r="B17" s="106">
        <v>390845.59</v>
      </c>
      <c r="C17" s="106">
        <v>457751.4</v>
      </c>
      <c r="D17" s="106">
        <v>445594.07</v>
      </c>
      <c r="E17" s="106">
        <v>481116.23</v>
      </c>
      <c r="F17" s="106">
        <v>467837.3</v>
      </c>
      <c r="G17" s="106">
        <v>455156.6</v>
      </c>
      <c r="H17" s="106">
        <v>442322.77</v>
      </c>
      <c r="I17" s="106">
        <v>458428.15999999997</v>
      </c>
      <c r="J17" s="106">
        <v>444168.73</v>
      </c>
      <c r="K17" s="144">
        <v>432492.71</v>
      </c>
      <c r="L17" s="145">
        <v>561898.89</v>
      </c>
      <c r="M17" s="145">
        <v>706920.93</v>
      </c>
      <c r="N17" s="146" t="s">
        <v>131</v>
      </c>
      <c r="O17" s="146" t="s">
        <v>131</v>
      </c>
      <c r="P17" s="132"/>
      <c r="Q17" s="132"/>
    </row>
    <row r="18" spans="1:17" ht="15" x14ac:dyDescent="0.25">
      <c r="A18" s="3" t="s">
        <v>28</v>
      </c>
      <c r="B18" s="106">
        <v>710017.82</v>
      </c>
      <c r="C18" s="106">
        <v>685618.94</v>
      </c>
      <c r="D18" s="106">
        <v>660172.65</v>
      </c>
      <c r="E18" s="106">
        <v>603536.15</v>
      </c>
      <c r="F18" s="106">
        <v>531312.68999999994</v>
      </c>
      <c r="G18" s="106">
        <v>499199.84</v>
      </c>
      <c r="H18" s="106">
        <v>466571.98</v>
      </c>
      <c r="I18" s="106">
        <v>433418.58</v>
      </c>
      <c r="J18" s="106">
        <v>399728.88</v>
      </c>
      <c r="K18" s="145">
        <v>363151.39</v>
      </c>
      <c r="L18" s="145">
        <v>330907.84999999998</v>
      </c>
      <c r="M18" s="145">
        <v>297282.46999999997</v>
      </c>
      <c r="N18" s="132" t="s">
        <v>131</v>
      </c>
      <c r="O18" s="132"/>
      <c r="P18" s="132"/>
      <c r="Q18" s="132"/>
    </row>
    <row r="19" spans="1:17" ht="15" x14ac:dyDescent="0.25">
      <c r="A19" s="3" t="s">
        <v>29</v>
      </c>
      <c r="B19" s="106">
        <v>286622.49</v>
      </c>
      <c r="C19" s="106">
        <v>239737.91</v>
      </c>
      <c r="D19" s="106">
        <v>236254.17</v>
      </c>
      <c r="E19" s="106">
        <v>232620.61</v>
      </c>
      <c r="F19" s="106">
        <v>170930.09</v>
      </c>
      <c r="G19" s="106">
        <v>168145.47</v>
      </c>
      <c r="H19" s="106">
        <v>165235.29</v>
      </c>
      <c r="I19" s="106">
        <v>162642.03</v>
      </c>
      <c r="J19" s="106">
        <v>160492.96</v>
      </c>
      <c r="K19" s="144">
        <v>158318.62</v>
      </c>
      <c r="L19" s="145">
        <v>255592.62</v>
      </c>
      <c r="M19" s="145">
        <v>409496.62</v>
      </c>
      <c r="N19" s="146" t="s">
        <v>131</v>
      </c>
      <c r="O19" s="132"/>
      <c r="P19" s="132"/>
      <c r="Q19" s="132"/>
    </row>
    <row r="20" spans="1:17" ht="15" x14ac:dyDescent="0.25">
      <c r="A20" s="3" t="s">
        <v>30</v>
      </c>
      <c r="B20" s="106">
        <v>1013587.14</v>
      </c>
      <c r="C20" s="106">
        <v>994192.63</v>
      </c>
      <c r="D20" s="106">
        <v>1094440.82</v>
      </c>
      <c r="E20" s="106">
        <v>1097510.03</v>
      </c>
      <c r="F20" s="106">
        <v>1074714.6100000001</v>
      </c>
      <c r="G20" s="106">
        <v>1114190.78</v>
      </c>
      <c r="H20" s="106">
        <v>1093557.29</v>
      </c>
      <c r="I20" s="106">
        <v>1069642.56</v>
      </c>
      <c r="J20" s="106">
        <v>1045503.36</v>
      </c>
      <c r="K20" s="144">
        <v>1017056.94</v>
      </c>
      <c r="L20" s="145">
        <v>1102108.07</v>
      </c>
      <c r="M20" s="145">
        <v>1134251.19</v>
      </c>
      <c r="N20" s="132" t="s">
        <v>131</v>
      </c>
      <c r="O20" s="132" t="s">
        <v>131</v>
      </c>
      <c r="P20" s="132"/>
      <c r="Q20" s="132"/>
    </row>
    <row r="21" spans="1:17" ht="15" x14ac:dyDescent="0.25">
      <c r="A21" s="3" t="s">
        <v>31</v>
      </c>
      <c r="B21" s="106">
        <v>41442.93</v>
      </c>
      <c r="C21" s="106">
        <v>39244.199999999997</v>
      </c>
      <c r="D21" s="106">
        <v>36984.589999999997</v>
      </c>
      <c r="E21" s="106">
        <v>34244.39</v>
      </c>
      <c r="F21" s="106">
        <v>35624.120000000003</v>
      </c>
      <c r="G21" s="106">
        <v>37161.4</v>
      </c>
      <c r="H21" s="106">
        <v>34289</v>
      </c>
      <c r="I21" s="106">
        <v>31331.16</v>
      </c>
      <c r="J21" s="106">
        <v>28332.32</v>
      </c>
      <c r="K21" s="145">
        <v>25291.919999999998</v>
      </c>
      <c r="L21" s="145">
        <v>22209.38</v>
      </c>
      <c r="M21" s="145">
        <v>10966.27</v>
      </c>
      <c r="N21" s="132" t="s">
        <v>131</v>
      </c>
      <c r="O21" s="132"/>
      <c r="P21" s="132"/>
      <c r="Q21" s="132"/>
    </row>
    <row r="22" spans="1:17" ht="15" x14ac:dyDescent="0.25">
      <c r="A22" s="3" t="s">
        <v>32</v>
      </c>
      <c r="B22" s="106">
        <v>2670699.5</v>
      </c>
      <c r="C22" s="106">
        <v>2621559.23</v>
      </c>
      <c r="D22" s="106">
        <v>2817102.16</v>
      </c>
      <c r="E22" s="106">
        <v>2761518.97</v>
      </c>
      <c r="F22" s="106">
        <v>2659274.42</v>
      </c>
      <c r="G22" s="106">
        <v>2544083.44</v>
      </c>
      <c r="H22" s="106">
        <v>2020910.37</v>
      </c>
      <c r="I22" s="106">
        <v>1976017.97</v>
      </c>
      <c r="J22" s="106">
        <v>1934430.97</v>
      </c>
      <c r="K22" s="144">
        <v>1881403.86</v>
      </c>
      <c r="L22" s="145">
        <v>2303159.34</v>
      </c>
      <c r="M22" s="145">
        <v>2372362.14</v>
      </c>
      <c r="N22" s="132" t="s">
        <v>131</v>
      </c>
      <c r="O22" s="132" t="s">
        <v>131</v>
      </c>
      <c r="P22" s="132"/>
      <c r="Q22" s="132"/>
    </row>
    <row r="23" spans="1:17" ht="15" x14ac:dyDescent="0.25">
      <c r="A23" s="3" t="s">
        <v>33</v>
      </c>
      <c r="B23" s="106">
        <v>680651.69</v>
      </c>
      <c r="C23" s="106">
        <v>668261.64</v>
      </c>
      <c r="D23" s="106">
        <v>655664.91</v>
      </c>
      <c r="E23" s="106">
        <v>642046.9</v>
      </c>
      <c r="F23" s="106">
        <v>629137.16</v>
      </c>
      <c r="G23" s="106">
        <v>617702.30000000005</v>
      </c>
      <c r="H23" s="106">
        <v>606040.19999999995</v>
      </c>
      <c r="I23" s="106">
        <v>586277.65</v>
      </c>
      <c r="J23" s="106">
        <v>568583.09</v>
      </c>
      <c r="K23" s="144">
        <v>557409.44999999995</v>
      </c>
      <c r="L23" s="145">
        <v>536737.17000000004</v>
      </c>
      <c r="M23" s="145">
        <v>572712.35</v>
      </c>
      <c r="N23" s="132"/>
      <c r="O23" s="132"/>
      <c r="P23" s="132"/>
      <c r="Q23" s="132"/>
    </row>
    <row r="24" spans="1:17" ht="15" x14ac:dyDescent="0.25">
      <c r="A24" s="3" t="s">
        <v>34</v>
      </c>
      <c r="B24" s="106">
        <v>19826160.52</v>
      </c>
      <c r="C24" s="106">
        <v>19304579.600000001</v>
      </c>
      <c r="D24" s="106">
        <v>19789046.399999999</v>
      </c>
      <c r="E24" s="106">
        <v>19919122.010000002</v>
      </c>
      <c r="F24" s="106">
        <v>19292961.539999999</v>
      </c>
      <c r="G24" s="106">
        <v>19779178</v>
      </c>
      <c r="H24" s="106">
        <v>19303053.120000001</v>
      </c>
      <c r="I24" s="106">
        <v>19236764.34</v>
      </c>
      <c r="J24" s="106">
        <v>18812958.579999998</v>
      </c>
      <c r="K24" s="144">
        <v>19344133.739999998</v>
      </c>
      <c r="L24" s="145">
        <v>20246118.940000001</v>
      </c>
      <c r="M24" s="145">
        <v>20248556.09</v>
      </c>
      <c r="N24" s="146" t="s">
        <v>131</v>
      </c>
      <c r="O24" s="132"/>
      <c r="P24" s="132"/>
      <c r="Q24" s="132"/>
    </row>
    <row r="25" spans="1:17" ht="15" x14ac:dyDescent="0.25">
      <c r="A25" s="3" t="s">
        <v>35</v>
      </c>
      <c r="B25" s="106">
        <v>156249.60999999999</v>
      </c>
      <c r="C25" s="106">
        <v>152578.46</v>
      </c>
      <c r="D25" s="106">
        <v>213968.47</v>
      </c>
      <c r="E25" s="106">
        <v>198148.12</v>
      </c>
      <c r="F25" s="106">
        <v>202838.28</v>
      </c>
      <c r="G25" s="106">
        <v>199696.25</v>
      </c>
      <c r="H25" s="106">
        <v>189329.46</v>
      </c>
      <c r="I25" s="106">
        <v>178800.96</v>
      </c>
      <c r="J25" s="106">
        <v>170239.76</v>
      </c>
      <c r="K25" s="145">
        <v>151954.18</v>
      </c>
      <c r="L25" s="145">
        <v>131594.95000000001</v>
      </c>
      <c r="M25" s="145">
        <v>142435.13</v>
      </c>
      <c r="N25" s="132" t="s">
        <v>131</v>
      </c>
      <c r="O25" s="132"/>
      <c r="P25" s="132"/>
      <c r="Q25" s="132"/>
    </row>
    <row r="26" spans="1:17" ht="15" x14ac:dyDescent="0.25">
      <c r="A26" s="3" t="s">
        <v>36</v>
      </c>
      <c r="B26" s="106">
        <v>702213.27</v>
      </c>
      <c r="C26" s="106">
        <v>679609.56</v>
      </c>
      <c r="D26" s="106">
        <v>669867.93999999994</v>
      </c>
      <c r="E26" s="106">
        <v>634569.09</v>
      </c>
      <c r="F26" s="106">
        <v>601488.17000000004</v>
      </c>
      <c r="G26" s="106">
        <v>567009.73</v>
      </c>
      <c r="H26" s="106">
        <v>531725.63</v>
      </c>
      <c r="I26" s="106">
        <v>495809.53</v>
      </c>
      <c r="J26" s="106">
        <v>472312.81</v>
      </c>
      <c r="K26" s="145">
        <v>432146.86</v>
      </c>
      <c r="L26" s="145">
        <v>395055.57</v>
      </c>
      <c r="M26" s="145">
        <v>401031.79</v>
      </c>
      <c r="N26" s="132" t="s">
        <v>131</v>
      </c>
      <c r="O26" s="132"/>
      <c r="P26" s="132"/>
      <c r="Q26" s="132"/>
    </row>
    <row r="27" spans="1:17" ht="15" x14ac:dyDescent="0.25">
      <c r="A27" s="3" t="s">
        <v>37</v>
      </c>
      <c r="B27" s="106">
        <v>258370.99</v>
      </c>
      <c r="C27" s="106">
        <v>248454.07</v>
      </c>
      <c r="D27" s="106">
        <v>242979.59</v>
      </c>
      <c r="E27" s="106">
        <v>230903.8</v>
      </c>
      <c r="F27" s="106">
        <v>298500.13</v>
      </c>
      <c r="G27" s="106">
        <v>279830.09000000003</v>
      </c>
      <c r="H27" s="106">
        <v>263623.26</v>
      </c>
      <c r="I27" s="106">
        <v>246188.18</v>
      </c>
      <c r="J27" s="106">
        <v>263581.45</v>
      </c>
      <c r="K27" s="145">
        <v>247325.55</v>
      </c>
      <c r="L27" s="145">
        <v>222424.89</v>
      </c>
      <c r="M27" s="145">
        <v>236560.3</v>
      </c>
      <c r="N27" s="132" t="s">
        <v>131</v>
      </c>
      <c r="O27" s="132"/>
      <c r="P27" s="132"/>
      <c r="Q27" s="132"/>
    </row>
    <row r="28" spans="1:17" ht="15" x14ac:dyDescent="0.25">
      <c r="A28" s="3" t="s">
        <v>38</v>
      </c>
      <c r="B28" s="106">
        <v>339788</v>
      </c>
      <c r="C28" s="106">
        <v>332781.5</v>
      </c>
      <c r="D28" s="106">
        <v>325513.90000000002</v>
      </c>
      <c r="E28" s="106">
        <v>317344.75</v>
      </c>
      <c r="F28" s="106">
        <v>310321.84999999998</v>
      </c>
      <c r="G28" s="106">
        <v>280964.32</v>
      </c>
      <c r="H28" s="106">
        <v>275236.34999999998</v>
      </c>
      <c r="I28" s="106">
        <v>269944.90999999997</v>
      </c>
      <c r="J28" s="106">
        <v>293296.99</v>
      </c>
      <c r="K28" s="144">
        <v>287101.76</v>
      </c>
      <c r="L28" s="145">
        <v>280809.21000000002</v>
      </c>
      <c r="M28" s="145">
        <v>274446.58</v>
      </c>
      <c r="N28" s="146" t="s">
        <v>131</v>
      </c>
      <c r="O28" s="132"/>
      <c r="P28" s="132"/>
      <c r="Q28" s="132"/>
    </row>
    <row r="29" spans="1:17" ht="15" x14ac:dyDescent="0.25">
      <c r="A29" s="3" t="s">
        <v>39</v>
      </c>
      <c r="B29" s="106">
        <v>635253.53</v>
      </c>
      <c r="C29" s="106">
        <v>618363.81999999995</v>
      </c>
      <c r="D29" s="106">
        <v>590078.29</v>
      </c>
      <c r="E29" s="106">
        <v>571377.76</v>
      </c>
      <c r="F29" s="106">
        <v>544585.37</v>
      </c>
      <c r="G29" s="106">
        <v>511385.63</v>
      </c>
      <c r="H29" s="106">
        <v>477886.18</v>
      </c>
      <c r="I29" s="106">
        <v>444083.97</v>
      </c>
      <c r="J29" s="106">
        <v>386268.02</v>
      </c>
      <c r="K29" s="145">
        <v>350659.61</v>
      </c>
      <c r="L29" s="145">
        <v>316121.87</v>
      </c>
      <c r="M29" s="145">
        <v>290278.90000000002</v>
      </c>
      <c r="N29" s="132" t="s">
        <v>131</v>
      </c>
      <c r="O29" s="132"/>
      <c r="P29" s="132"/>
      <c r="Q29" s="132"/>
    </row>
    <row r="30" spans="1:17" ht="15" x14ac:dyDescent="0.25">
      <c r="A30" s="3" t="s">
        <v>40</v>
      </c>
      <c r="B30" s="106">
        <v>529948.64</v>
      </c>
      <c r="C30" s="106">
        <v>471013.91</v>
      </c>
      <c r="D30" s="106">
        <v>631307.1</v>
      </c>
      <c r="E30" s="106">
        <v>621285.76</v>
      </c>
      <c r="F30" s="106">
        <v>597619.15</v>
      </c>
      <c r="G30" s="106">
        <v>589469.06000000006</v>
      </c>
      <c r="H30" s="106">
        <v>581241.27</v>
      </c>
      <c r="I30" s="106">
        <v>572935.06000000006</v>
      </c>
      <c r="J30" s="106">
        <v>564549.64</v>
      </c>
      <c r="K30" s="144">
        <v>511868.25</v>
      </c>
      <c r="L30" s="145">
        <v>493175.89</v>
      </c>
      <c r="M30" s="145">
        <v>474463.19</v>
      </c>
      <c r="N30" s="146" t="s">
        <v>131</v>
      </c>
      <c r="O30" s="132"/>
      <c r="P30" s="132"/>
      <c r="Q30" s="132"/>
    </row>
    <row r="31" spans="1:17" ht="15" x14ac:dyDescent="0.25">
      <c r="A31" s="3" t="s">
        <v>41</v>
      </c>
      <c r="B31" s="106">
        <v>1447588.86</v>
      </c>
      <c r="C31" s="106">
        <v>1403560.4</v>
      </c>
      <c r="D31" s="106">
        <v>1486334.22</v>
      </c>
      <c r="E31" s="106">
        <v>1425311.94</v>
      </c>
      <c r="F31" s="106">
        <v>1444425.82</v>
      </c>
      <c r="G31" s="106">
        <v>1527245.5</v>
      </c>
      <c r="H31" s="106">
        <v>1443465.61</v>
      </c>
      <c r="I31" s="106">
        <v>1476759.36</v>
      </c>
      <c r="J31" s="106">
        <v>1389690.56</v>
      </c>
      <c r="K31" s="145">
        <v>1343351.56</v>
      </c>
      <c r="L31" s="145">
        <v>1250280.6200000001</v>
      </c>
      <c r="M31" s="145">
        <v>1464195.94</v>
      </c>
      <c r="N31" s="132" t="s">
        <v>131</v>
      </c>
      <c r="O31" s="132"/>
      <c r="P31" s="132"/>
      <c r="Q31" s="132"/>
    </row>
    <row r="32" spans="1:17" ht="15" x14ac:dyDescent="0.25">
      <c r="A32" s="3" t="s">
        <v>42</v>
      </c>
      <c r="B32" s="106">
        <v>0</v>
      </c>
      <c r="C32" s="106">
        <v>0</v>
      </c>
      <c r="D32" s="106">
        <v>0</v>
      </c>
      <c r="E32" s="106">
        <v>9769.5499999999993</v>
      </c>
      <c r="F32" s="106">
        <v>9649.5499999999993</v>
      </c>
      <c r="G32" s="106">
        <v>9979.5499999999993</v>
      </c>
      <c r="H32" s="106">
        <v>8847.25</v>
      </c>
      <c r="I32" s="106">
        <v>7702.61</v>
      </c>
      <c r="J32" s="106">
        <v>6557.78</v>
      </c>
      <c r="K32" s="145">
        <v>5412.77</v>
      </c>
      <c r="L32" s="145">
        <v>4267.5600000000004</v>
      </c>
      <c r="M32" s="145">
        <v>809.55</v>
      </c>
      <c r="N32" s="146" t="s">
        <v>131</v>
      </c>
      <c r="O32" s="146" t="s">
        <v>131</v>
      </c>
      <c r="P32" s="132"/>
      <c r="Q32" s="132"/>
    </row>
    <row r="33" spans="1:17" ht="15" x14ac:dyDescent="0.25">
      <c r="A33" s="3" t="s">
        <v>43</v>
      </c>
      <c r="B33" s="106">
        <v>692858.16</v>
      </c>
      <c r="C33" s="106">
        <v>677891.26</v>
      </c>
      <c r="D33" s="106">
        <v>664749.23</v>
      </c>
      <c r="E33" s="106">
        <v>665584.73</v>
      </c>
      <c r="F33" s="106">
        <v>651590.76</v>
      </c>
      <c r="G33" s="106">
        <v>637246.69999999995</v>
      </c>
      <c r="H33" s="106">
        <v>622446.77</v>
      </c>
      <c r="I33" s="106">
        <v>594113.15</v>
      </c>
      <c r="J33" s="106">
        <v>564582.27</v>
      </c>
      <c r="K33" s="144">
        <v>519984.53</v>
      </c>
      <c r="L33" s="145">
        <v>499543.14</v>
      </c>
      <c r="M33" s="145">
        <v>478991.32</v>
      </c>
      <c r="N33" s="146" t="s">
        <v>131</v>
      </c>
      <c r="O33" s="132"/>
      <c r="P33" s="132"/>
      <c r="Q33" s="132"/>
    </row>
    <row r="34" spans="1:17" ht="15" x14ac:dyDescent="0.25">
      <c r="A34" s="3" t="s">
        <v>44</v>
      </c>
      <c r="B34" s="106">
        <v>1066675.26</v>
      </c>
      <c r="C34" s="106">
        <v>1066171.24</v>
      </c>
      <c r="D34" s="106">
        <v>1040527.04</v>
      </c>
      <c r="E34" s="106">
        <v>1009908.64</v>
      </c>
      <c r="F34" s="106">
        <v>984893.13</v>
      </c>
      <c r="G34" s="106">
        <v>959414.55</v>
      </c>
      <c r="H34" s="106">
        <v>933641.15</v>
      </c>
      <c r="I34" s="106">
        <v>901847.4</v>
      </c>
      <c r="J34" s="106">
        <v>876563.15</v>
      </c>
      <c r="K34" s="144">
        <v>797590.13</v>
      </c>
      <c r="L34" s="145">
        <v>757341.42</v>
      </c>
      <c r="M34" s="145">
        <v>726871.14</v>
      </c>
      <c r="N34" s="146" t="s">
        <v>131</v>
      </c>
      <c r="O34" s="146" t="s">
        <v>131</v>
      </c>
      <c r="P34" s="132"/>
      <c r="Q34" s="132"/>
    </row>
    <row r="35" spans="1:17" ht="15" x14ac:dyDescent="0.25">
      <c r="A35" s="3" t="s">
        <v>45</v>
      </c>
      <c r="B35" s="74">
        <v>128795</v>
      </c>
      <c r="C35" s="74">
        <v>124439</v>
      </c>
      <c r="D35" s="74">
        <v>161167</v>
      </c>
      <c r="E35" s="74">
        <v>148697</v>
      </c>
      <c r="F35" s="74">
        <v>148395</v>
      </c>
      <c r="G35" s="74">
        <v>156485</v>
      </c>
      <c r="H35" s="74">
        <v>148930</v>
      </c>
      <c r="I35" s="74">
        <v>145045</v>
      </c>
      <c r="J35" s="74">
        <v>142577</v>
      </c>
      <c r="K35" s="144">
        <v>127052.23</v>
      </c>
      <c r="L35" s="145">
        <v>112263.7</v>
      </c>
      <c r="M35" s="145">
        <v>224431.51</v>
      </c>
      <c r="N35" s="132" t="s">
        <v>131</v>
      </c>
      <c r="O35" s="132"/>
      <c r="P35" s="132"/>
      <c r="Q35" s="132"/>
    </row>
    <row r="36" spans="1:17" ht="15" x14ac:dyDescent="0.25">
      <c r="A36" s="3" t="s">
        <v>46</v>
      </c>
      <c r="B36" s="106">
        <v>637529.03</v>
      </c>
      <c r="C36" s="106">
        <v>626162.32999999996</v>
      </c>
      <c r="D36" s="106">
        <v>616917.30000000005</v>
      </c>
      <c r="E36" s="106">
        <v>606720.6</v>
      </c>
      <c r="F36" s="106">
        <v>595907.04</v>
      </c>
      <c r="G36" s="106">
        <v>586220.34</v>
      </c>
      <c r="H36" s="106">
        <v>576381.63</v>
      </c>
      <c r="I36" s="106">
        <v>567736.82999999996</v>
      </c>
      <c r="J36" s="106">
        <v>558887.04</v>
      </c>
      <c r="K36" s="144">
        <v>549954.99</v>
      </c>
      <c r="L36" s="145">
        <v>639222.93999999994</v>
      </c>
      <c r="M36" s="145">
        <v>922550.96</v>
      </c>
      <c r="N36" s="146" t="s">
        <v>131</v>
      </c>
      <c r="O36" s="146" t="s">
        <v>131</v>
      </c>
      <c r="P36" s="132"/>
      <c r="Q36" s="132"/>
    </row>
    <row r="37" spans="1:17" ht="15" x14ac:dyDescent="0.25">
      <c r="A37" s="3" t="s">
        <v>47</v>
      </c>
      <c r="B37" s="106">
        <v>104158.51</v>
      </c>
      <c r="C37" s="106">
        <v>102244.29</v>
      </c>
      <c r="D37" s="106">
        <v>150120.38</v>
      </c>
      <c r="E37" s="106">
        <v>177524.68</v>
      </c>
      <c r="F37" s="106">
        <v>128648.61</v>
      </c>
      <c r="G37" s="106">
        <v>126956.71</v>
      </c>
      <c r="H37" s="106">
        <v>125227.28</v>
      </c>
      <c r="I37" s="106">
        <v>95126.66</v>
      </c>
      <c r="J37" s="106">
        <v>93644.83</v>
      </c>
      <c r="K37" s="144">
        <v>45684.78</v>
      </c>
      <c r="L37" s="145">
        <v>123310.56</v>
      </c>
      <c r="M37" s="145">
        <v>161806.16</v>
      </c>
      <c r="N37" s="146" t="s">
        <v>131</v>
      </c>
      <c r="O37" s="146" t="s">
        <v>131</v>
      </c>
      <c r="P37" s="132"/>
      <c r="Q37" s="132"/>
    </row>
    <row r="38" spans="1:17" ht="15" x14ac:dyDescent="0.25">
      <c r="A38" s="3" t="s">
        <v>48</v>
      </c>
      <c r="B38" s="106">
        <v>515495</v>
      </c>
      <c r="C38" s="106">
        <v>506679.42</v>
      </c>
      <c r="D38" s="106">
        <v>577720.26</v>
      </c>
      <c r="E38" s="106">
        <v>615852.80000000005</v>
      </c>
      <c r="F38" s="106">
        <v>586759.22</v>
      </c>
      <c r="G38" s="106">
        <v>577207.29</v>
      </c>
      <c r="H38" s="106">
        <v>558399.82999999996</v>
      </c>
      <c r="I38" s="106">
        <v>548976.87</v>
      </c>
      <c r="J38" s="106">
        <v>577470.57999999996</v>
      </c>
      <c r="K38" s="144">
        <v>566873.75</v>
      </c>
      <c r="L38" s="145">
        <v>553087.92000000004</v>
      </c>
      <c r="M38" s="145">
        <v>601120.22</v>
      </c>
      <c r="N38" s="132" t="s">
        <v>131</v>
      </c>
      <c r="O38" s="132" t="s">
        <v>131</v>
      </c>
      <c r="P38" s="132"/>
      <c r="Q38" s="132"/>
    </row>
    <row r="39" spans="1:17" ht="15" x14ac:dyDescent="0.25">
      <c r="A39" s="3" t="s">
        <v>49</v>
      </c>
      <c r="B39" s="106">
        <v>1008968.17</v>
      </c>
      <c r="C39" s="106">
        <v>989991.83</v>
      </c>
      <c r="D39" s="106">
        <v>1157712.21</v>
      </c>
      <c r="E39" s="106">
        <v>1134878.3899999999</v>
      </c>
      <c r="F39" s="106">
        <v>1112423.1299999999</v>
      </c>
      <c r="G39" s="106">
        <v>1178517.76</v>
      </c>
      <c r="H39" s="106">
        <v>1154127.04</v>
      </c>
      <c r="I39" s="106">
        <v>1129672.48</v>
      </c>
      <c r="J39" s="106">
        <v>1101828.26</v>
      </c>
      <c r="K39" s="144">
        <v>1070868.8700000001</v>
      </c>
      <c r="L39" s="148">
        <v>1145833.6200000001</v>
      </c>
      <c r="M39" s="148">
        <v>1284761.5</v>
      </c>
      <c r="N39" s="132" t="s">
        <v>131</v>
      </c>
      <c r="O39" s="132"/>
      <c r="P39" s="132"/>
      <c r="Q39" s="132"/>
    </row>
    <row r="40" spans="1:17" ht="15" x14ac:dyDescent="0.25">
      <c r="A40" s="3" t="s">
        <v>50</v>
      </c>
      <c r="B40" s="106">
        <v>1374921.79</v>
      </c>
      <c r="C40" s="106">
        <v>1278316.05</v>
      </c>
      <c r="D40" s="106">
        <v>1274048.68</v>
      </c>
      <c r="E40" s="106">
        <v>1227949.94</v>
      </c>
      <c r="F40" s="106">
        <v>1512019.68</v>
      </c>
      <c r="G40" s="106">
        <v>1450991.08</v>
      </c>
      <c r="H40" s="106">
        <v>1316602.6599999999</v>
      </c>
      <c r="I40" s="106">
        <v>1255813.8899999999</v>
      </c>
      <c r="J40" s="106">
        <v>1146084.53</v>
      </c>
      <c r="K40" s="145">
        <v>998089.62</v>
      </c>
      <c r="L40" s="145">
        <v>931367.78</v>
      </c>
      <c r="M40" s="145">
        <v>939350.33</v>
      </c>
      <c r="N40" s="132"/>
      <c r="O40" s="132"/>
      <c r="P40" s="132"/>
      <c r="Q40" s="132"/>
    </row>
    <row r="41" spans="1:17" ht="15" x14ac:dyDescent="0.25">
      <c r="A41" s="3" t="s">
        <v>51</v>
      </c>
      <c r="B41" s="106">
        <v>191188.89</v>
      </c>
      <c r="C41" s="106">
        <v>182095.32</v>
      </c>
      <c r="D41" s="106">
        <v>172078.48</v>
      </c>
      <c r="E41" s="106">
        <v>161540.64000000001</v>
      </c>
      <c r="F41" s="106">
        <v>170398.07999999999</v>
      </c>
      <c r="G41" s="106">
        <v>185440.3</v>
      </c>
      <c r="H41" s="106">
        <v>155418.41</v>
      </c>
      <c r="I41" s="106">
        <v>134992.57999999999</v>
      </c>
      <c r="J41" s="106">
        <v>119523.14</v>
      </c>
      <c r="K41" s="145">
        <v>103688.45</v>
      </c>
      <c r="L41" s="145">
        <v>88521.78</v>
      </c>
      <c r="M41" s="145">
        <v>67911.53</v>
      </c>
      <c r="N41" s="132" t="s">
        <v>131</v>
      </c>
      <c r="O41" s="132"/>
      <c r="P41" s="132"/>
      <c r="Q41" s="132"/>
    </row>
    <row r="42" spans="1:17" x14ac:dyDescent="0.2">
      <c r="A42" s="5"/>
      <c r="B42" s="13"/>
      <c r="C42" s="54"/>
      <c r="D42" s="11"/>
      <c r="E42" s="11"/>
      <c r="F42" s="11"/>
      <c r="G42" s="12"/>
      <c r="H42" s="13"/>
      <c r="I42" s="13"/>
      <c r="J42" s="13"/>
      <c r="K42" s="13"/>
      <c r="L42" s="13"/>
      <c r="M42" s="13"/>
      <c r="N42" s="132"/>
      <c r="O42" s="132"/>
      <c r="P42" s="132"/>
      <c r="Q42" s="132"/>
    </row>
    <row r="43" spans="1:17" ht="15" x14ac:dyDescent="0.25">
      <c r="A43" s="7" t="s">
        <v>16</v>
      </c>
      <c r="B43" s="46"/>
      <c r="C43" s="55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132"/>
      <c r="O43" s="132"/>
      <c r="P43" s="132"/>
      <c r="Q43" s="132"/>
    </row>
    <row r="44" spans="1:17" x14ac:dyDescent="0.2">
      <c r="A44" s="16" t="s">
        <v>52</v>
      </c>
      <c r="B44" s="122">
        <v>14236.42</v>
      </c>
      <c r="C44" s="122">
        <v>26572.98</v>
      </c>
      <c r="D44" s="122">
        <v>67959.539999999994</v>
      </c>
      <c r="E44" s="122">
        <v>62846.2</v>
      </c>
      <c r="F44" s="122">
        <v>59962</v>
      </c>
      <c r="G44" s="122">
        <v>68677.8</v>
      </c>
      <c r="H44" s="122">
        <v>65793.600000000006</v>
      </c>
      <c r="I44" s="123">
        <v>61820.4</v>
      </c>
      <c r="J44" s="123">
        <v>57484.2</v>
      </c>
      <c r="K44" s="124">
        <v>53148</v>
      </c>
      <c r="L44" s="124">
        <v>48811.8</v>
      </c>
      <c r="M44" s="124">
        <v>44475.6</v>
      </c>
      <c r="N44" s="126">
        <v>72778</v>
      </c>
      <c r="O44" s="126">
        <v>61285</v>
      </c>
      <c r="P44" s="126">
        <v>49791</v>
      </c>
      <c r="Q44" s="132"/>
    </row>
    <row r="45" spans="1:17" x14ac:dyDescent="0.2">
      <c r="A45" s="16" t="s">
        <v>53</v>
      </c>
      <c r="B45" s="122">
        <v>150273.1</v>
      </c>
      <c r="C45" s="122">
        <v>144493.28</v>
      </c>
      <c r="D45" s="122">
        <v>149372.28</v>
      </c>
      <c r="E45" s="122">
        <v>168464.67</v>
      </c>
      <c r="F45" s="122">
        <v>154149.69</v>
      </c>
      <c r="G45" s="122">
        <v>144001.51</v>
      </c>
      <c r="H45" s="122">
        <v>130526.14</v>
      </c>
      <c r="I45" s="122">
        <v>125296.89</v>
      </c>
      <c r="J45" s="122">
        <v>114692.25</v>
      </c>
      <c r="K45" s="124">
        <v>104087.61</v>
      </c>
      <c r="L45" s="124">
        <v>108497.97</v>
      </c>
      <c r="M45" s="124">
        <v>146489.18</v>
      </c>
      <c r="N45" s="126">
        <v>141779</v>
      </c>
      <c r="O45" s="126">
        <v>124821</v>
      </c>
      <c r="P45" s="126">
        <v>107864</v>
      </c>
      <c r="Q45" s="132"/>
    </row>
    <row r="46" spans="1:17" x14ac:dyDescent="0.2">
      <c r="A46" s="16" t="s">
        <v>54</v>
      </c>
      <c r="B46" s="122">
        <v>69412.320000000007</v>
      </c>
      <c r="C46" s="122">
        <v>82929.84</v>
      </c>
      <c r="D46" s="122">
        <v>76547.360000000001</v>
      </c>
      <c r="E46" s="122">
        <v>70164.88</v>
      </c>
      <c r="F46" s="122">
        <v>63782.400000000001</v>
      </c>
      <c r="G46" s="122">
        <v>57399.92</v>
      </c>
      <c r="H46" s="122">
        <v>102692.44</v>
      </c>
      <c r="I46" s="122">
        <v>93659.96</v>
      </c>
      <c r="J46" s="122">
        <v>84627.48</v>
      </c>
      <c r="K46" s="124">
        <v>75595</v>
      </c>
      <c r="L46" s="124">
        <v>67354</v>
      </c>
      <c r="M46" s="124">
        <v>104510</v>
      </c>
      <c r="N46" s="126">
        <v>95660</v>
      </c>
      <c r="O46" s="126">
        <v>87410</v>
      </c>
      <c r="P46" s="126">
        <v>79160</v>
      </c>
      <c r="Q46" s="132"/>
    </row>
    <row r="47" spans="1:17" x14ac:dyDescent="0.2">
      <c r="A47" s="16" t="s">
        <v>55</v>
      </c>
      <c r="B47" s="122">
        <v>23707.88</v>
      </c>
      <c r="C47" s="122">
        <v>102504.95</v>
      </c>
      <c r="D47" s="122">
        <v>100110.8</v>
      </c>
      <c r="E47" s="122">
        <v>97709.39</v>
      </c>
      <c r="F47" s="122">
        <v>86912.639999999999</v>
      </c>
      <c r="G47" s="122">
        <v>85008.43</v>
      </c>
      <c r="H47" s="122">
        <v>74196.69</v>
      </c>
      <c r="I47" s="123">
        <v>62539.43</v>
      </c>
      <c r="J47" s="123">
        <v>50595.54</v>
      </c>
      <c r="K47" s="124">
        <v>38643.93</v>
      </c>
      <c r="L47" s="124">
        <v>26656.04</v>
      </c>
      <c r="M47" s="124">
        <v>14671.23</v>
      </c>
      <c r="N47" s="126">
        <v>11069</v>
      </c>
      <c r="O47" s="126">
        <v>7466</v>
      </c>
      <c r="P47" s="126">
        <v>4450</v>
      </c>
      <c r="Q47" s="132"/>
    </row>
    <row r="48" spans="1:17" x14ac:dyDescent="0.2">
      <c r="A48" s="16" t="s">
        <v>56</v>
      </c>
      <c r="B48" s="122">
        <v>176792.67</v>
      </c>
      <c r="C48" s="122">
        <v>52061.51</v>
      </c>
      <c r="D48" s="122">
        <v>39525.019999999997</v>
      </c>
      <c r="E48" s="122">
        <v>34357.410000000003</v>
      </c>
      <c r="F48" s="122">
        <v>30538.82</v>
      </c>
      <c r="G48" s="122">
        <v>27608.93</v>
      </c>
      <c r="H48" s="122">
        <v>24646.69</v>
      </c>
      <c r="I48" s="123">
        <v>21643.68</v>
      </c>
      <c r="J48" s="123">
        <v>184282.75</v>
      </c>
      <c r="K48" s="124">
        <v>172653.93</v>
      </c>
      <c r="L48" s="124">
        <v>161007.06</v>
      </c>
      <c r="M48" s="124">
        <v>149341.99</v>
      </c>
      <c r="N48" s="126">
        <v>137942</v>
      </c>
      <c r="O48" s="126">
        <v>128442</v>
      </c>
      <c r="P48" s="126">
        <v>118942</v>
      </c>
      <c r="Q48" s="132"/>
    </row>
    <row r="49" spans="1:17" x14ac:dyDescent="0.2">
      <c r="A49" s="16" t="s">
        <v>57</v>
      </c>
      <c r="B49" s="122">
        <v>188336.09</v>
      </c>
      <c r="C49" s="122">
        <v>178632.09</v>
      </c>
      <c r="D49" s="122">
        <v>168928.09</v>
      </c>
      <c r="E49" s="122">
        <v>176224.09</v>
      </c>
      <c r="F49" s="122">
        <v>165840.09</v>
      </c>
      <c r="G49" s="122">
        <v>155456.09</v>
      </c>
      <c r="H49" s="122">
        <v>145072.09</v>
      </c>
      <c r="I49" s="122">
        <v>134688.09</v>
      </c>
      <c r="J49" s="122">
        <v>124307.09</v>
      </c>
      <c r="K49" s="124">
        <v>113920.09</v>
      </c>
      <c r="L49" s="124">
        <v>268603.09000000003</v>
      </c>
      <c r="M49" s="124">
        <v>249753.09</v>
      </c>
      <c r="N49" s="126">
        <v>224353</v>
      </c>
      <c r="O49" s="126">
        <v>198953</v>
      </c>
      <c r="P49" s="126">
        <v>173553</v>
      </c>
      <c r="Q49" s="132"/>
    </row>
    <row r="50" spans="1:17" x14ac:dyDescent="0.2">
      <c r="A50" s="16" t="s">
        <v>58</v>
      </c>
      <c r="B50" s="122">
        <v>406389.12</v>
      </c>
      <c r="C50" s="122">
        <v>415780.04</v>
      </c>
      <c r="D50" s="122">
        <v>588855.89</v>
      </c>
      <c r="E50" s="122">
        <v>558119.29</v>
      </c>
      <c r="F50" s="122">
        <v>525732.68999999994</v>
      </c>
      <c r="G50" s="122">
        <v>491696.09</v>
      </c>
      <c r="H50" s="122">
        <v>457659.49</v>
      </c>
      <c r="I50" s="122">
        <v>423622.89</v>
      </c>
      <c r="J50" s="122">
        <v>389586.29</v>
      </c>
      <c r="K50" s="124">
        <v>355549.69</v>
      </c>
      <c r="L50" s="124">
        <v>321513.09000000003</v>
      </c>
      <c r="M50" s="124">
        <v>287476.49</v>
      </c>
      <c r="N50" s="126">
        <v>367376</v>
      </c>
      <c r="O50" s="126">
        <v>428026</v>
      </c>
      <c r="P50" s="126">
        <v>391226</v>
      </c>
      <c r="Q50" s="132"/>
    </row>
    <row r="51" spans="1:17" x14ac:dyDescent="0.2">
      <c r="A51" s="16" t="s">
        <v>59</v>
      </c>
      <c r="B51" s="122">
        <v>50894.97</v>
      </c>
      <c r="C51" s="122">
        <v>87893.19</v>
      </c>
      <c r="D51" s="122">
        <v>61612.95</v>
      </c>
      <c r="E51" s="122">
        <v>53533.94</v>
      </c>
      <c r="F51" s="122">
        <v>50135.02</v>
      </c>
      <c r="G51" s="122">
        <v>61036.1</v>
      </c>
      <c r="H51" s="122">
        <v>57637.18</v>
      </c>
      <c r="I51" s="123">
        <v>115284.26</v>
      </c>
      <c r="J51" s="123">
        <v>106837.37</v>
      </c>
      <c r="K51" s="124">
        <v>98390.42</v>
      </c>
      <c r="L51" s="124">
        <v>89943.5</v>
      </c>
      <c r="M51" s="124">
        <v>81496.58</v>
      </c>
      <c r="N51" s="126">
        <v>69584</v>
      </c>
      <c r="O51" s="126">
        <v>57671</v>
      </c>
      <c r="P51" s="126">
        <v>45758</v>
      </c>
      <c r="Q51" s="132"/>
    </row>
    <row r="52" spans="1:17" x14ac:dyDescent="0.2">
      <c r="A52" s="16" t="s">
        <v>60</v>
      </c>
      <c r="B52" s="122">
        <v>531764.55000000005</v>
      </c>
      <c r="C52" s="122">
        <v>498167.85</v>
      </c>
      <c r="D52" s="122">
        <v>464571.15</v>
      </c>
      <c r="E52" s="122">
        <v>430974.45</v>
      </c>
      <c r="F52" s="122">
        <v>397377.75</v>
      </c>
      <c r="G52" s="122">
        <v>470694.35</v>
      </c>
      <c r="H52" s="122">
        <v>433410.95</v>
      </c>
      <c r="I52" s="123">
        <v>396127.55</v>
      </c>
      <c r="J52" s="123">
        <v>358844.15</v>
      </c>
      <c r="K52" s="124">
        <v>321560.75</v>
      </c>
      <c r="L52" s="124">
        <v>340437.35</v>
      </c>
      <c r="M52" s="124">
        <v>297728.09999999998</v>
      </c>
      <c r="N52" s="126">
        <v>999310</v>
      </c>
      <c r="O52" s="126">
        <v>957991</v>
      </c>
      <c r="P52" s="126">
        <v>917459</v>
      </c>
      <c r="Q52" s="132"/>
    </row>
    <row r="53" spans="1:17" x14ac:dyDescent="0.2">
      <c r="A53" s="16" t="s">
        <v>61</v>
      </c>
      <c r="B53" s="122">
        <v>1076610.95</v>
      </c>
      <c r="C53" s="122">
        <v>1361587.63</v>
      </c>
      <c r="D53" s="122">
        <v>1273508.6200000001</v>
      </c>
      <c r="E53" s="122">
        <v>1188125.54</v>
      </c>
      <c r="F53" s="122">
        <v>1102670.1599999999</v>
      </c>
      <c r="G53" s="122">
        <v>1017141.25</v>
      </c>
      <c r="H53" s="122">
        <v>931422.83</v>
      </c>
      <c r="I53" s="123">
        <v>949928.19</v>
      </c>
      <c r="J53" s="123">
        <v>858238.12</v>
      </c>
      <c r="K53" s="124">
        <v>823497.7</v>
      </c>
      <c r="L53" s="124">
        <v>730390.15</v>
      </c>
      <c r="M53" s="124">
        <v>703488.38</v>
      </c>
      <c r="N53" s="126">
        <v>618734</v>
      </c>
      <c r="O53" s="126">
        <v>529022</v>
      </c>
      <c r="P53" s="132">
        <v>0</v>
      </c>
      <c r="Q53" s="132"/>
    </row>
    <row r="54" spans="1:17" x14ac:dyDescent="0.2">
      <c r="A54" s="16" t="s">
        <v>62</v>
      </c>
      <c r="B54" s="122">
        <v>37402.1</v>
      </c>
      <c r="C54" s="122">
        <v>51120</v>
      </c>
      <c r="D54" s="122">
        <v>44990</v>
      </c>
      <c r="E54" s="122">
        <v>39710</v>
      </c>
      <c r="F54" s="122">
        <v>34580</v>
      </c>
      <c r="G54" s="122">
        <v>29450</v>
      </c>
      <c r="H54" s="122">
        <v>24320</v>
      </c>
      <c r="I54" s="123">
        <v>19190</v>
      </c>
      <c r="J54" s="123">
        <v>15460</v>
      </c>
      <c r="K54" s="124">
        <v>13930</v>
      </c>
      <c r="L54" s="124">
        <v>12400</v>
      </c>
      <c r="M54" s="124">
        <v>10870</v>
      </c>
      <c r="N54" s="126">
        <v>9090</v>
      </c>
      <c r="O54" s="126">
        <v>7310</v>
      </c>
      <c r="P54" s="126">
        <v>5630</v>
      </c>
      <c r="Q54" s="132"/>
    </row>
    <row r="55" spans="1:17" x14ac:dyDescent="0.2">
      <c r="A55" s="16" t="s">
        <v>63</v>
      </c>
      <c r="B55" s="122">
        <v>337095.96</v>
      </c>
      <c r="C55" s="122">
        <v>314094.57</v>
      </c>
      <c r="D55" s="122">
        <v>303822.59000000003</v>
      </c>
      <c r="E55" s="122">
        <v>302148</v>
      </c>
      <c r="F55" s="122">
        <v>287302</v>
      </c>
      <c r="G55" s="122">
        <v>272456</v>
      </c>
      <c r="H55" s="122">
        <v>257610</v>
      </c>
      <c r="I55" s="122">
        <v>242764</v>
      </c>
      <c r="J55" s="123">
        <v>265943</v>
      </c>
      <c r="K55" s="124">
        <v>268147</v>
      </c>
      <c r="L55" s="124">
        <v>252351</v>
      </c>
      <c r="M55" s="124">
        <v>249334.26</v>
      </c>
      <c r="N55" s="126">
        <v>224682</v>
      </c>
      <c r="O55" s="126">
        <v>200330</v>
      </c>
      <c r="P55" s="126">
        <v>175978</v>
      </c>
      <c r="Q55" s="132"/>
    </row>
    <row r="56" spans="1:17" x14ac:dyDescent="0.2">
      <c r="A56" s="16" t="s">
        <v>64</v>
      </c>
      <c r="B56" s="122">
        <v>129688.57</v>
      </c>
      <c r="C56" s="122">
        <v>121436.92</v>
      </c>
      <c r="D56" s="122">
        <v>112979.44</v>
      </c>
      <c r="E56" s="122">
        <v>104392.32000000001</v>
      </c>
      <c r="F56" s="122">
        <v>95758.22</v>
      </c>
      <c r="G56" s="122">
        <v>87096.5</v>
      </c>
      <c r="H56" s="122">
        <v>78406.759999999995</v>
      </c>
      <c r="I56" s="123">
        <v>69686.740000000005</v>
      </c>
      <c r="J56" s="123">
        <v>60891.71</v>
      </c>
      <c r="K56" s="124">
        <v>52064.22</v>
      </c>
      <c r="L56" s="124">
        <v>154759.29</v>
      </c>
      <c r="M56" s="124">
        <v>140087.38</v>
      </c>
      <c r="N56" s="126">
        <v>132565</v>
      </c>
      <c r="O56" s="126">
        <v>118099</v>
      </c>
      <c r="P56" s="126">
        <v>105289</v>
      </c>
      <c r="Q56" s="132"/>
    </row>
    <row r="57" spans="1:17" x14ac:dyDescent="0.2">
      <c r="A57" s="16" t="s">
        <v>65</v>
      </c>
      <c r="B57" s="122">
        <v>9000</v>
      </c>
      <c r="C57" s="122">
        <v>8400</v>
      </c>
      <c r="D57" s="122">
        <v>87500</v>
      </c>
      <c r="E57" s="122">
        <v>84150</v>
      </c>
      <c r="F57" s="122">
        <v>80800</v>
      </c>
      <c r="G57" s="122">
        <v>77450</v>
      </c>
      <c r="H57" s="122">
        <v>74100</v>
      </c>
      <c r="I57" s="123">
        <v>70750</v>
      </c>
      <c r="J57" s="123">
        <v>67400</v>
      </c>
      <c r="K57" s="124">
        <v>64050</v>
      </c>
      <c r="L57" s="124">
        <v>101650</v>
      </c>
      <c r="M57" s="124">
        <v>96200</v>
      </c>
      <c r="N57" s="126">
        <v>107065</v>
      </c>
      <c r="O57" s="126">
        <v>100974</v>
      </c>
      <c r="P57" s="126">
        <v>94883</v>
      </c>
      <c r="Q57" s="132"/>
    </row>
    <row r="58" spans="1:17" x14ac:dyDescent="0.2">
      <c r="A58" s="16" t="s">
        <v>66</v>
      </c>
      <c r="B58" s="122">
        <v>304394.69</v>
      </c>
      <c r="C58" s="122">
        <v>396583.61</v>
      </c>
      <c r="D58" s="122">
        <v>399807.22</v>
      </c>
      <c r="E58" s="122">
        <v>389999.22</v>
      </c>
      <c r="F58" s="122">
        <v>368751.22</v>
      </c>
      <c r="G58" s="122">
        <v>390376.55</v>
      </c>
      <c r="H58" s="122">
        <v>367675.21</v>
      </c>
      <c r="I58" s="122">
        <v>364473.87</v>
      </c>
      <c r="J58" s="123">
        <v>341772.53</v>
      </c>
      <c r="K58" s="124">
        <v>363241.19</v>
      </c>
      <c r="L58" s="124">
        <v>335799.85</v>
      </c>
      <c r="M58" s="124">
        <v>325987.77</v>
      </c>
      <c r="N58" s="126">
        <v>298547</v>
      </c>
      <c r="O58" s="126">
        <v>271282</v>
      </c>
      <c r="P58" s="126">
        <v>248341</v>
      </c>
      <c r="Q58" s="132"/>
    </row>
    <row r="59" spans="1:17" x14ac:dyDescent="0.2">
      <c r="A59" s="16" t="s">
        <v>67</v>
      </c>
      <c r="B59" s="122">
        <v>44287.01</v>
      </c>
      <c r="C59" s="122">
        <v>39987.08</v>
      </c>
      <c r="D59" s="122">
        <v>35495.94</v>
      </c>
      <c r="E59" s="122">
        <v>30891.21</v>
      </c>
      <c r="F59" s="122">
        <v>26585.119999999999</v>
      </c>
      <c r="G59" s="122">
        <v>45594.57</v>
      </c>
      <c r="H59" s="122">
        <v>42837.27</v>
      </c>
      <c r="I59" s="123">
        <v>37987.629999999997</v>
      </c>
      <c r="J59" s="123">
        <v>32423.83</v>
      </c>
      <c r="K59" s="124">
        <v>26824.28</v>
      </c>
      <c r="L59" s="124">
        <v>28695.4</v>
      </c>
      <c r="M59" s="124">
        <v>25758.55</v>
      </c>
      <c r="N59" s="126">
        <v>17793</v>
      </c>
      <c r="O59" s="126">
        <v>9789</v>
      </c>
      <c r="P59" s="126">
        <v>4127</v>
      </c>
      <c r="Q59" s="132"/>
    </row>
    <row r="60" spans="1:17" x14ac:dyDescent="0.2">
      <c r="A60" s="16" t="s">
        <v>68</v>
      </c>
      <c r="B60" s="122">
        <v>83453.94</v>
      </c>
      <c r="C60" s="122">
        <v>76359.199999999997</v>
      </c>
      <c r="D60" s="122">
        <v>69207.86</v>
      </c>
      <c r="E60" s="122">
        <v>110584.24</v>
      </c>
      <c r="F60" s="122">
        <v>101617.94</v>
      </c>
      <c r="G60" s="122">
        <v>92608.24</v>
      </c>
      <c r="H60" s="122">
        <v>67820.86</v>
      </c>
      <c r="I60" s="123">
        <v>41916.699999999997</v>
      </c>
      <c r="J60" s="123">
        <v>40240.04</v>
      </c>
      <c r="K60" s="124">
        <v>38563.379999999997</v>
      </c>
      <c r="L60" s="124">
        <v>36886.720000000001</v>
      </c>
      <c r="M60" s="124">
        <v>46722.25</v>
      </c>
      <c r="N60" s="126">
        <v>44702</v>
      </c>
      <c r="O60" s="126">
        <v>42682</v>
      </c>
      <c r="P60" s="126">
        <v>40662</v>
      </c>
      <c r="Q60" s="132"/>
    </row>
    <row r="61" spans="1:17" x14ac:dyDescent="0.2">
      <c r="A61" s="16" t="s">
        <v>69</v>
      </c>
      <c r="B61" s="122">
        <v>0</v>
      </c>
      <c r="C61" s="122">
        <v>61328</v>
      </c>
      <c r="D61" s="122">
        <v>61328</v>
      </c>
      <c r="E61" s="122">
        <v>147477</v>
      </c>
      <c r="F61" s="122">
        <v>136223</v>
      </c>
      <c r="G61" s="122">
        <v>125035</v>
      </c>
      <c r="H61" s="122">
        <v>113847</v>
      </c>
      <c r="I61" s="123">
        <v>12659</v>
      </c>
      <c r="J61" s="123">
        <v>91471</v>
      </c>
      <c r="K61" s="124">
        <v>80283</v>
      </c>
      <c r="L61" s="124">
        <v>69095</v>
      </c>
      <c r="M61" s="124">
        <v>59840</v>
      </c>
      <c r="N61" s="126">
        <v>53315</v>
      </c>
      <c r="O61" s="126">
        <v>48550</v>
      </c>
      <c r="P61" s="126">
        <v>43785</v>
      </c>
      <c r="Q61" s="132"/>
    </row>
    <row r="62" spans="1:17" x14ac:dyDescent="0.2">
      <c r="A62" s="16" t="s">
        <v>70</v>
      </c>
      <c r="B62" s="122">
        <v>1638298.34</v>
      </c>
      <c r="C62" s="122">
        <v>1627800.28</v>
      </c>
      <c r="D62" s="122">
        <v>1812582.22</v>
      </c>
      <c r="E62" s="122">
        <v>1826724.4</v>
      </c>
      <c r="F62" s="122">
        <v>1723878.02</v>
      </c>
      <c r="G62" s="122">
        <v>1616675.64</v>
      </c>
      <c r="H62" s="122">
        <v>1509473.26</v>
      </c>
      <c r="I62" s="122">
        <v>1402270.88</v>
      </c>
      <c r="J62" s="123">
        <v>1298674.96</v>
      </c>
      <c r="K62" s="124">
        <v>1196266.58</v>
      </c>
      <c r="L62" s="124">
        <v>1093858.2</v>
      </c>
      <c r="M62" s="124">
        <v>1134969.82</v>
      </c>
      <c r="N62" s="126">
        <v>1035558</v>
      </c>
      <c r="O62" s="126">
        <v>940476</v>
      </c>
      <c r="P62" s="126">
        <v>845394</v>
      </c>
      <c r="Q62" s="132"/>
    </row>
    <row r="63" spans="1:17" x14ac:dyDescent="0.2">
      <c r="A63" s="16" t="s">
        <v>71</v>
      </c>
      <c r="B63" s="122">
        <v>105267.03</v>
      </c>
      <c r="C63" s="122">
        <v>99814.63</v>
      </c>
      <c r="D63" s="122">
        <v>94362.23</v>
      </c>
      <c r="E63" s="122">
        <v>88909.83</v>
      </c>
      <c r="F63" s="122">
        <v>83457.429999999993</v>
      </c>
      <c r="G63" s="122">
        <v>87188.33</v>
      </c>
      <c r="H63" s="122">
        <v>81419.23</v>
      </c>
      <c r="I63" s="123">
        <v>128650.13</v>
      </c>
      <c r="J63" s="123">
        <v>120231.03</v>
      </c>
      <c r="K63" s="124">
        <v>111811.93</v>
      </c>
      <c r="L63" s="124">
        <v>117529.83</v>
      </c>
      <c r="M63" s="124">
        <v>108394.1</v>
      </c>
      <c r="N63" s="126">
        <v>140794</v>
      </c>
      <c r="O63" s="126">
        <v>160594</v>
      </c>
      <c r="P63" s="126">
        <v>149494</v>
      </c>
      <c r="Q63" s="132"/>
    </row>
    <row r="64" spans="1:17" x14ac:dyDescent="0.2">
      <c r="A64" s="16" t="s">
        <v>72</v>
      </c>
      <c r="B64" s="122">
        <v>0</v>
      </c>
      <c r="C64" s="122">
        <v>60420</v>
      </c>
      <c r="D64" s="122">
        <v>57240</v>
      </c>
      <c r="E64" s="122">
        <v>54060</v>
      </c>
      <c r="F64" s="122">
        <v>50880</v>
      </c>
      <c r="G64" s="122">
        <v>47700</v>
      </c>
      <c r="H64" s="122">
        <v>0</v>
      </c>
      <c r="I64" s="123">
        <v>0</v>
      </c>
      <c r="J64" s="123">
        <v>0</v>
      </c>
      <c r="K64" s="123">
        <v>0</v>
      </c>
      <c r="L64" s="123">
        <v>0</v>
      </c>
      <c r="M64" s="123">
        <v>0</v>
      </c>
      <c r="N64" s="126">
        <v>0</v>
      </c>
      <c r="O64" s="126">
        <v>0</v>
      </c>
      <c r="P64" s="126">
        <v>0</v>
      </c>
      <c r="Q64" s="132"/>
    </row>
    <row r="65" spans="1:17" x14ac:dyDescent="0.2">
      <c r="A65" s="16" t="s">
        <v>73</v>
      </c>
      <c r="B65" s="122">
        <v>0</v>
      </c>
      <c r="C65" s="122">
        <v>0</v>
      </c>
      <c r="D65" s="122">
        <v>72000</v>
      </c>
      <c r="E65" s="122">
        <v>477950</v>
      </c>
      <c r="F65" s="122">
        <v>457212</v>
      </c>
      <c r="G65" s="122">
        <v>431974</v>
      </c>
      <c r="H65" s="122">
        <v>406736</v>
      </c>
      <c r="I65" s="122">
        <v>490748</v>
      </c>
      <c r="J65" s="123">
        <v>459760</v>
      </c>
      <c r="K65" s="124">
        <v>428772</v>
      </c>
      <c r="L65" s="124">
        <v>467204</v>
      </c>
      <c r="M65" s="124">
        <v>468912.58</v>
      </c>
      <c r="N65" s="126">
        <v>428790</v>
      </c>
      <c r="O65" s="126">
        <v>393167</v>
      </c>
      <c r="P65" s="126">
        <v>357544</v>
      </c>
      <c r="Q65" s="132"/>
    </row>
    <row r="66" spans="1:17" x14ac:dyDescent="0.2">
      <c r="A66" s="16" t="s">
        <v>1</v>
      </c>
      <c r="B66" s="122">
        <v>83933.68</v>
      </c>
      <c r="C66" s="122">
        <v>78413.52</v>
      </c>
      <c r="D66" s="122">
        <v>72893.36</v>
      </c>
      <c r="E66" s="122">
        <v>74573.2</v>
      </c>
      <c r="F66" s="122">
        <v>68765.039999999994</v>
      </c>
      <c r="G66" s="122">
        <v>62956.88</v>
      </c>
      <c r="H66" s="122">
        <v>57148.72</v>
      </c>
      <c r="I66" s="123">
        <v>51340.56</v>
      </c>
      <c r="J66" s="123">
        <v>45532.4</v>
      </c>
      <c r="K66" s="124">
        <v>48724.24</v>
      </c>
      <c r="L66" s="124">
        <v>42466.080000000002</v>
      </c>
      <c r="M66" s="124">
        <v>34470.42</v>
      </c>
      <c r="N66" s="126">
        <v>152444</v>
      </c>
      <c r="O66" s="126">
        <v>130769</v>
      </c>
      <c r="P66" s="126">
        <v>109094</v>
      </c>
      <c r="Q66" s="132"/>
    </row>
    <row r="67" spans="1:17" x14ac:dyDescent="0.2">
      <c r="A67" s="16" t="s">
        <v>74</v>
      </c>
      <c r="B67" s="122">
        <v>3277946.77</v>
      </c>
      <c r="C67" s="122">
        <v>3459007.11</v>
      </c>
      <c r="D67" s="122">
        <v>3429803.07</v>
      </c>
      <c r="E67" s="122">
        <v>3514832.99</v>
      </c>
      <c r="F67" s="122">
        <v>3231762.19</v>
      </c>
      <c r="G67" s="122">
        <v>3256857.75</v>
      </c>
      <c r="H67" s="122">
        <v>3169403.85</v>
      </c>
      <c r="I67" s="123">
        <v>2920591.4109999998</v>
      </c>
      <c r="J67" s="123">
        <v>2955869.47</v>
      </c>
      <c r="K67" s="124">
        <v>2683145.9900000002</v>
      </c>
      <c r="L67" s="124">
        <v>2474092.33</v>
      </c>
      <c r="M67" s="124">
        <v>2450623.9</v>
      </c>
      <c r="N67" s="126">
        <v>2335888</v>
      </c>
      <c r="O67" s="126">
        <v>2258138</v>
      </c>
      <c r="P67" s="132">
        <v>0</v>
      </c>
      <c r="Q67" s="132"/>
    </row>
    <row r="68" spans="1:17" x14ac:dyDescent="0.2">
      <c r="A68" s="16" t="s">
        <v>75</v>
      </c>
      <c r="B68" s="122">
        <v>345488.17</v>
      </c>
      <c r="C68" s="122">
        <v>324017.87</v>
      </c>
      <c r="D68" s="122">
        <v>302547.57</v>
      </c>
      <c r="E68" s="122">
        <v>306590</v>
      </c>
      <c r="F68" s="122">
        <v>285405</v>
      </c>
      <c r="G68" s="122">
        <v>264220</v>
      </c>
      <c r="H68" s="122">
        <v>243035</v>
      </c>
      <c r="I68" s="123">
        <v>221850</v>
      </c>
      <c r="J68" s="123">
        <v>200665</v>
      </c>
      <c r="K68" s="124">
        <v>179480</v>
      </c>
      <c r="L68" s="124">
        <v>158295</v>
      </c>
      <c r="M68" s="124">
        <v>137110</v>
      </c>
      <c r="N68" s="126">
        <v>115284</v>
      </c>
      <c r="O68" s="126">
        <v>93228</v>
      </c>
      <c r="P68" s="126">
        <v>71502</v>
      </c>
      <c r="Q68" s="132"/>
    </row>
    <row r="69" spans="1:17" x14ac:dyDescent="0.2">
      <c r="A69" s="16" t="s">
        <v>76</v>
      </c>
      <c r="B69" s="122">
        <v>564570.06999999995</v>
      </c>
      <c r="C69" s="122">
        <v>618536.16</v>
      </c>
      <c r="D69" s="122">
        <v>579088.77</v>
      </c>
      <c r="E69" s="122">
        <v>539322.26</v>
      </c>
      <c r="F69" s="122">
        <v>499477.63</v>
      </c>
      <c r="G69" s="122">
        <v>459553.54</v>
      </c>
      <c r="H69" s="122">
        <v>419548.63</v>
      </c>
      <c r="I69" s="123">
        <v>379444.61</v>
      </c>
      <c r="J69" s="123">
        <v>339096.17</v>
      </c>
      <c r="K69" s="124">
        <v>295038.7</v>
      </c>
      <c r="L69" s="124">
        <v>257399.14</v>
      </c>
      <c r="M69" s="124">
        <v>219706.83</v>
      </c>
      <c r="N69" s="126">
        <v>204766</v>
      </c>
      <c r="O69" s="126">
        <v>202626</v>
      </c>
      <c r="P69" s="132">
        <v>0</v>
      </c>
      <c r="Q69" s="132"/>
    </row>
    <row r="70" spans="1:17" x14ac:dyDescent="0.2">
      <c r="A70" s="16" t="s">
        <v>77</v>
      </c>
      <c r="B70" s="122">
        <v>0</v>
      </c>
      <c r="C70" s="122">
        <v>0</v>
      </c>
      <c r="D70" s="122">
        <v>0</v>
      </c>
      <c r="E70" s="122">
        <v>0</v>
      </c>
      <c r="F70" s="122">
        <v>0</v>
      </c>
      <c r="G70" s="122">
        <v>0</v>
      </c>
      <c r="H70" s="122">
        <v>0</v>
      </c>
      <c r="I70" s="123">
        <v>0</v>
      </c>
      <c r="J70" s="123">
        <v>0</v>
      </c>
      <c r="K70" s="123">
        <v>0</v>
      </c>
      <c r="L70" s="123">
        <v>0</v>
      </c>
      <c r="M70" s="123">
        <v>0</v>
      </c>
      <c r="N70" s="126">
        <v>138060</v>
      </c>
      <c r="O70" s="126">
        <v>131157</v>
      </c>
      <c r="P70" s="126">
        <v>124254</v>
      </c>
      <c r="Q70" s="132"/>
    </row>
    <row r="71" spans="1:17" x14ac:dyDescent="0.2">
      <c r="A71" s="16" t="s">
        <v>78</v>
      </c>
      <c r="B71" s="122">
        <v>57760</v>
      </c>
      <c r="C71" s="122">
        <v>54440</v>
      </c>
      <c r="D71" s="122">
        <v>51120</v>
      </c>
      <c r="E71" s="122">
        <v>47800</v>
      </c>
      <c r="F71" s="122">
        <v>44480</v>
      </c>
      <c r="G71" s="122">
        <v>41160</v>
      </c>
      <c r="H71" s="122">
        <v>37840</v>
      </c>
      <c r="I71" s="123">
        <v>34520</v>
      </c>
      <c r="J71" s="123">
        <v>31200</v>
      </c>
      <c r="K71" s="124">
        <v>27880</v>
      </c>
      <c r="L71" s="124">
        <v>24560</v>
      </c>
      <c r="M71" s="124">
        <v>21240</v>
      </c>
      <c r="N71" s="126">
        <v>17280</v>
      </c>
      <c r="O71" s="126">
        <v>13320</v>
      </c>
      <c r="P71" s="126">
        <v>9360</v>
      </c>
      <c r="Q71" s="132"/>
    </row>
    <row r="72" spans="1:17" x14ac:dyDescent="0.2">
      <c r="A72" s="16" t="s">
        <v>79</v>
      </c>
      <c r="B72" s="122">
        <v>580655.78</v>
      </c>
      <c r="C72" s="122">
        <v>543266.19999999995</v>
      </c>
      <c r="D72" s="122">
        <v>582576.62</v>
      </c>
      <c r="E72" s="122">
        <v>551630.81999999995</v>
      </c>
      <c r="F72" s="122">
        <v>510710.72</v>
      </c>
      <c r="G72" s="122">
        <v>466276.73</v>
      </c>
      <c r="H72" s="122">
        <v>423248.69</v>
      </c>
      <c r="I72" s="122">
        <v>380220.81</v>
      </c>
      <c r="J72" s="122">
        <v>340925.21</v>
      </c>
      <c r="K72" s="124">
        <v>309629.61</v>
      </c>
      <c r="L72" s="124">
        <v>269934.01</v>
      </c>
      <c r="M72" s="124">
        <v>365238.41</v>
      </c>
      <c r="N72" s="126">
        <v>506178</v>
      </c>
      <c r="O72" s="126">
        <v>461458</v>
      </c>
      <c r="P72" s="126">
        <v>417758</v>
      </c>
      <c r="Q72" s="132"/>
    </row>
    <row r="73" spans="1:17" x14ac:dyDescent="0.2">
      <c r="A73" s="16" t="s">
        <v>80</v>
      </c>
      <c r="B73" s="122">
        <v>163656.73000000001</v>
      </c>
      <c r="C73" s="122">
        <v>158328.07</v>
      </c>
      <c r="D73" s="122">
        <v>185099.41</v>
      </c>
      <c r="E73" s="122">
        <v>176230.75</v>
      </c>
      <c r="F73" s="122">
        <v>166662.09</v>
      </c>
      <c r="G73" s="122">
        <v>161033.43</v>
      </c>
      <c r="H73" s="122">
        <v>150604.76999999999</v>
      </c>
      <c r="I73" s="123">
        <v>140176.10999999999</v>
      </c>
      <c r="J73" s="123">
        <v>129747.45</v>
      </c>
      <c r="K73" s="124">
        <v>131318.79</v>
      </c>
      <c r="L73" s="124">
        <v>120290.13</v>
      </c>
      <c r="M73" s="124">
        <v>109261.47</v>
      </c>
      <c r="N73" s="126">
        <v>127461</v>
      </c>
      <c r="O73" s="126">
        <v>113411</v>
      </c>
      <c r="P73" s="126">
        <v>99361</v>
      </c>
      <c r="Q73" s="132"/>
    </row>
    <row r="74" spans="1:17" x14ac:dyDescent="0.2">
      <c r="A74" s="16" t="s">
        <v>81</v>
      </c>
      <c r="B74" s="122">
        <v>133597.67000000001</v>
      </c>
      <c r="C74" s="122">
        <v>122464.67</v>
      </c>
      <c r="D74" s="122">
        <v>162587.97</v>
      </c>
      <c r="E74" s="122">
        <v>184885.29</v>
      </c>
      <c r="F74" s="122">
        <v>172934.61</v>
      </c>
      <c r="G74" s="122">
        <v>158975.88</v>
      </c>
      <c r="H74" s="122">
        <v>145794.23000000001</v>
      </c>
      <c r="I74" s="122">
        <v>133993.19</v>
      </c>
      <c r="J74" s="123">
        <v>122192.15</v>
      </c>
      <c r="K74" s="124">
        <v>110391.11</v>
      </c>
      <c r="L74" s="124">
        <v>145051</v>
      </c>
      <c r="M74" s="124">
        <v>151003.04</v>
      </c>
      <c r="N74" s="126">
        <v>134803</v>
      </c>
      <c r="O74" s="126">
        <v>121553</v>
      </c>
      <c r="P74" s="126">
        <v>109053</v>
      </c>
      <c r="Q74" s="132"/>
    </row>
    <row r="75" spans="1:17" x14ac:dyDescent="0.2">
      <c r="A75" s="16" t="s">
        <v>82</v>
      </c>
      <c r="B75" s="122">
        <v>157963.07</v>
      </c>
      <c r="C75" s="122">
        <v>194497.87</v>
      </c>
      <c r="D75" s="122">
        <v>310102.67</v>
      </c>
      <c r="E75" s="122">
        <v>286807.46999999997</v>
      </c>
      <c r="F75" s="122">
        <v>264202.40000000002</v>
      </c>
      <c r="G75" s="122">
        <v>303918.68</v>
      </c>
      <c r="H75" s="122">
        <v>287735</v>
      </c>
      <c r="I75" s="122">
        <v>617619</v>
      </c>
      <c r="J75" s="123">
        <v>681131</v>
      </c>
      <c r="K75" s="124">
        <v>637018</v>
      </c>
      <c r="L75" s="124">
        <v>592905</v>
      </c>
      <c r="M75" s="124">
        <v>622743.21</v>
      </c>
      <c r="N75" s="126">
        <v>576929</v>
      </c>
      <c r="O75" s="126">
        <v>528377</v>
      </c>
      <c r="P75" s="132">
        <v>0</v>
      </c>
      <c r="Q75" s="132"/>
    </row>
    <row r="76" spans="1:17" x14ac:dyDescent="0.2">
      <c r="A76" s="16" t="s">
        <v>83</v>
      </c>
      <c r="B76" s="122">
        <v>515008.51</v>
      </c>
      <c r="C76" s="122">
        <v>529710.14</v>
      </c>
      <c r="D76" s="122">
        <v>487921.86</v>
      </c>
      <c r="E76" s="122">
        <v>465564.42</v>
      </c>
      <c r="F76" s="122">
        <v>424827.98</v>
      </c>
      <c r="G76" s="122">
        <v>386863.31</v>
      </c>
      <c r="H76" s="122">
        <v>353081.78</v>
      </c>
      <c r="I76" s="122">
        <v>454958.42</v>
      </c>
      <c r="J76" s="122">
        <v>412328.51</v>
      </c>
      <c r="K76" s="124">
        <v>369520.21</v>
      </c>
      <c r="L76" s="124">
        <v>326531.82</v>
      </c>
      <c r="M76" s="124">
        <v>352820.09</v>
      </c>
      <c r="N76" s="126">
        <v>319428</v>
      </c>
      <c r="O76" s="126">
        <v>293977</v>
      </c>
      <c r="P76" s="132">
        <v>0</v>
      </c>
      <c r="Q76" s="132"/>
    </row>
    <row r="77" spans="1:17" x14ac:dyDescent="0.2">
      <c r="A77" s="16" t="s">
        <v>84</v>
      </c>
      <c r="B77" s="122">
        <v>211129.09</v>
      </c>
      <c r="C77" s="122">
        <v>208666.29</v>
      </c>
      <c r="D77" s="122">
        <v>197282.41</v>
      </c>
      <c r="E77" s="122">
        <v>205298.53</v>
      </c>
      <c r="F77" s="122">
        <v>193138.65</v>
      </c>
      <c r="G77" s="122">
        <v>216262.09</v>
      </c>
      <c r="H77" s="122">
        <v>202885.53</v>
      </c>
      <c r="I77" s="122">
        <v>269308.96999999997</v>
      </c>
      <c r="J77" s="124">
        <v>251732.41</v>
      </c>
      <c r="K77" s="124">
        <v>258155.85</v>
      </c>
      <c r="L77" s="124">
        <v>249714.29</v>
      </c>
      <c r="M77" s="124">
        <v>230407.73</v>
      </c>
      <c r="N77" s="126">
        <v>456308</v>
      </c>
      <c r="O77" s="126">
        <v>523108</v>
      </c>
      <c r="P77" s="126">
        <v>390308</v>
      </c>
      <c r="Q77" s="132"/>
    </row>
    <row r="78" spans="1:17" x14ac:dyDescent="0.2">
      <c r="A78" s="16" t="s">
        <v>85</v>
      </c>
      <c r="B78" s="122">
        <v>142393.76</v>
      </c>
      <c r="C78" s="122">
        <v>137630.64000000001</v>
      </c>
      <c r="D78" s="122">
        <v>162207.51999999999</v>
      </c>
      <c r="E78" s="122">
        <v>176044.52</v>
      </c>
      <c r="F78" s="122">
        <v>165334.34</v>
      </c>
      <c r="G78" s="122">
        <v>153116.13</v>
      </c>
      <c r="H78" s="122">
        <v>142022.78</v>
      </c>
      <c r="I78" s="122">
        <v>131333.5</v>
      </c>
      <c r="J78" s="122">
        <v>120886.5</v>
      </c>
      <c r="K78" s="124">
        <v>122399.5</v>
      </c>
      <c r="L78" s="124">
        <v>111332.5</v>
      </c>
      <c r="M78" s="124">
        <v>103192.32000000001</v>
      </c>
      <c r="N78" s="126">
        <v>140925</v>
      </c>
      <c r="O78" s="126">
        <v>130651</v>
      </c>
      <c r="P78" s="126">
        <v>120377</v>
      </c>
      <c r="Q78" s="132"/>
    </row>
    <row r="79" spans="1:17" x14ac:dyDescent="0.2">
      <c r="A79" s="16" t="s">
        <v>86</v>
      </c>
      <c r="B79" s="122">
        <v>90583.87</v>
      </c>
      <c r="C79" s="122">
        <v>83576.61</v>
      </c>
      <c r="D79" s="122">
        <v>117069.35</v>
      </c>
      <c r="E79" s="122">
        <v>187562.09</v>
      </c>
      <c r="F79" s="122">
        <v>174922.83</v>
      </c>
      <c r="G79" s="122">
        <v>159751.57</v>
      </c>
      <c r="H79" s="122">
        <v>144580.31</v>
      </c>
      <c r="I79" s="123">
        <v>64309.05</v>
      </c>
      <c r="J79" s="123">
        <v>47002</v>
      </c>
      <c r="K79" s="124">
        <v>12648</v>
      </c>
      <c r="L79" s="124">
        <v>7584</v>
      </c>
      <c r="M79" s="124">
        <v>2520</v>
      </c>
      <c r="N79" s="126">
        <v>0</v>
      </c>
      <c r="O79" s="126">
        <v>0</v>
      </c>
      <c r="P79" s="126">
        <v>0</v>
      </c>
      <c r="Q79" s="132"/>
    </row>
    <row r="80" spans="1:17" x14ac:dyDescent="0.2">
      <c r="A80" s="16" t="s">
        <v>87</v>
      </c>
      <c r="B80" s="122">
        <v>267579.19</v>
      </c>
      <c r="C80" s="122">
        <v>263971.61</v>
      </c>
      <c r="D80" s="122">
        <v>245804.03</v>
      </c>
      <c r="E80" s="122">
        <v>353986.45</v>
      </c>
      <c r="F80" s="122">
        <v>330764.87</v>
      </c>
      <c r="G80" s="122">
        <v>309318.90000000002</v>
      </c>
      <c r="H80" s="122">
        <v>288612.88</v>
      </c>
      <c r="I80" s="122">
        <v>486406.86</v>
      </c>
      <c r="J80" s="123">
        <v>454200.84</v>
      </c>
      <c r="K80" s="124">
        <v>431994.82</v>
      </c>
      <c r="L80" s="124">
        <v>410403.8</v>
      </c>
      <c r="M80" s="124">
        <v>411543.38</v>
      </c>
      <c r="N80" s="126">
        <v>376277</v>
      </c>
      <c r="O80" s="126">
        <v>341011</v>
      </c>
      <c r="P80" s="126">
        <v>306189</v>
      </c>
      <c r="Q80" s="132"/>
    </row>
    <row r="81" spans="1:17" x14ac:dyDescent="0.2">
      <c r="A81" s="16" t="s">
        <v>88</v>
      </c>
      <c r="B81" s="122">
        <v>521868.84</v>
      </c>
      <c r="C81" s="122">
        <v>545132.24</v>
      </c>
      <c r="D81" s="122">
        <v>660249.64</v>
      </c>
      <c r="E81" s="122">
        <v>617071.04</v>
      </c>
      <c r="F81" s="122">
        <v>568324.43999999994</v>
      </c>
      <c r="G81" s="122">
        <v>549477.84</v>
      </c>
      <c r="H81" s="122">
        <v>500994.21</v>
      </c>
      <c r="I81" s="123">
        <v>449739.15</v>
      </c>
      <c r="J81" s="123">
        <v>716374.09</v>
      </c>
      <c r="K81" s="124">
        <v>647834.03</v>
      </c>
      <c r="L81" s="124">
        <v>579293.97</v>
      </c>
      <c r="M81" s="124">
        <v>822719.71</v>
      </c>
      <c r="N81" s="126">
        <v>1074720</v>
      </c>
      <c r="O81" s="126">
        <v>1008617</v>
      </c>
      <c r="P81" s="126">
        <v>951478</v>
      </c>
      <c r="Q81" s="126">
        <v>903660</v>
      </c>
    </row>
    <row r="82" spans="1:17" x14ac:dyDescent="0.2">
      <c r="A82" s="16" t="s">
        <v>89</v>
      </c>
      <c r="B82" s="122">
        <v>0</v>
      </c>
      <c r="C82" s="122">
        <v>0</v>
      </c>
      <c r="D82" s="122">
        <v>0</v>
      </c>
      <c r="E82" s="122">
        <v>0</v>
      </c>
      <c r="F82" s="122">
        <v>0</v>
      </c>
      <c r="G82" s="122">
        <v>0</v>
      </c>
      <c r="H82" s="122">
        <v>0</v>
      </c>
      <c r="I82" s="122">
        <v>0</v>
      </c>
      <c r="J82" s="123">
        <v>0</v>
      </c>
      <c r="K82" s="123">
        <v>0</v>
      </c>
      <c r="L82" s="123">
        <v>0</v>
      </c>
      <c r="M82" s="123">
        <v>0</v>
      </c>
      <c r="N82" s="126">
        <v>0</v>
      </c>
      <c r="O82" s="126">
        <v>0</v>
      </c>
      <c r="P82" s="126">
        <v>0</v>
      </c>
      <c r="Q82" s="132"/>
    </row>
    <row r="83" spans="1:17" x14ac:dyDescent="0.2">
      <c r="A83" s="16" t="s">
        <v>90</v>
      </c>
      <c r="B83" s="122">
        <v>407699.86</v>
      </c>
      <c r="C83" s="122">
        <v>437655.15</v>
      </c>
      <c r="D83" s="122">
        <v>416486.13</v>
      </c>
      <c r="E83" s="122">
        <v>406043.29</v>
      </c>
      <c r="F83" s="122">
        <v>378128.61</v>
      </c>
      <c r="G83" s="122">
        <v>349859.69</v>
      </c>
      <c r="H83" s="122">
        <v>320558.53999999998</v>
      </c>
      <c r="I83" s="123">
        <v>541620.22</v>
      </c>
      <c r="J83" s="123">
        <v>496620.58</v>
      </c>
      <c r="K83" s="124">
        <v>451419.08</v>
      </c>
      <c r="L83" s="124">
        <v>406013.93</v>
      </c>
      <c r="M83" s="124">
        <v>360421.35</v>
      </c>
      <c r="N83" s="126">
        <v>366659</v>
      </c>
      <c r="O83" s="126">
        <v>323182</v>
      </c>
      <c r="P83" s="126">
        <v>279518</v>
      </c>
      <c r="Q83" s="132"/>
    </row>
    <row r="84" spans="1:17" x14ac:dyDescent="0.2">
      <c r="A84" s="16" t="s">
        <v>91</v>
      </c>
      <c r="B84" s="122">
        <v>8268358.6399999997</v>
      </c>
      <c r="C84" s="122">
        <v>7842533.0099999998</v>
      </c>
      <c r="D84" s="122">
        <v>7522640.0199999996</v>
      </c>
      <c r="E84" s="122">
        <v>7022347.3499999996</v>
      </c>
      <c r="F84" s="122">
        <v>6482609.2000000002</v>
      </c>
      <c r="G84" s="123">
        <v>6034641.0499999998</v>
      </c>
      <c r="H84" s="123">
        <v>5710937.0599999996</v>
      </c>
      <c r="I84" s="123">
        <v>5300209.1399999997</v>
      </c>
      <c r="J84" s="123">
        <v>4902223.13</v>
      </c>
      <c r="K84" s="124">
        <v>4503550.38</v>
      </c>
      <c r="L84" s="124">
        <v>4276675.71</v>
      </c>
      <c r="M84" s="124">
        <v>3994755.53</v>
      </c>
      <c r="N84" s="126">
        <v>3775469</v>
      </c>
      <c r="O84" s="126">
        <v>3613195</v>
      </c>
      <c r="P84" s="132">
        <v>0</v>
      </c>
      <c r="Q84" s="132"/>
    </row>
    <row r="85" spans="1:17" x14ac:dyDescent="0.2">
      <c r="A85" s="3"/>
      <c r="B85" s="61"/>
      <c r="C85" s="56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132"/>
      <c r="O85" s="132"/>
      <c r="P85" s="132"/>
      <c r="Q85" s="132"/>
    </row>
    <row r="86" spans="1:17" ht="15" x14ac:dyDescent="0.25">
      <c r="A86" s="6" t="s">
        <v>17</v>
      </c>
      <c r="B86" s="46"/>
      <c r="C86" s="55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132"/>
      <c r="O86" s="132"/>
      <c r="P86" s="132"/>
      <c r="Q86" s="132"/>
    </row>
    <row r="87" spans="1:17" x14ac:dyDescent="0.2">
      <c r="A87" s="16" t="s">
        <v>92</v>
      </c>
      <c r="B87" s="161">
        <v>1286508.6200000001</v>
      </c>
      <c r="C87" s="161">
        <v>1404537.78</v>
      </c>
      <c r="D87" s="161">
        <v>1431063.17</v>
      </c>
      <c r="E87" s="161">
        <v>1331909.1599999999</v>
      </c>
      <c r="F87" s="161">
        <v>1269415.4099999999</v>
      </c>
      <c r="G87" s="161">
        <v>1192775.1399999999</v>
      </c>
      <c r="H87" s="161">
        <v>1113292.32</v>
      </c>
      <c r="I87" s="161">
        <v>1032322.25</v>
      </c>
      <c r="J87" s="161">
        <v>1000143.21</v>
      </c>
      <c r="K87" s="161">
        <v>951492.28</v>
      </c>
      <c r="L87" s="163">
        <v>1038072.56</v>
      </c>
      <c r="M87" s="163">
        <v>940301.78</v>
      </c>
      <c r="N87" s="132"/>
      <c r="O87" s="132"/>
      <c r="P87" s="132"/>
      <c r="Q87" s="132"/>
    </row>
    <row r="88" spans="1:17" x14ac:dyDescent="0.2">
      <c r="A88" s="16" t="s">
        <v>93</v>
      </c>
      <c r="B88" s="161">
        <v>275500</v>
      </c>
      <c r="C88" s="161">
        <v>302766.67</v>
      </c>
      <c r="D88" s="161">
        <v>279200.01</v>
      </c>
      <c r="E88" s="161">
        <v>255630</v>
      </c>
      <c r="F88" s="161">
        <v>232062</v>
      </c>
      <c r="G88" s="161">
        <v>208075</v>
      </c>
      <c r="H88" s="161">
        <v>184525</v>
      </c>
      <c r="I88" s="161">
        <v>160975</v>
      </c>
      <c r="J88" s="161">
        <v>282425</v>
      </c>
      <c r="K88" s="161">
        <v>221141</v>
      </c>
      <c r="L88" s="163">
        <v>206157</v>
      </c>
      <c r="M88" s="163">
        <v>191173</v>
      </c>
      <c r="N88" s="166">
        <v>320173</v>
      </c>
      <c r="O88" s="166">
        <v>291173</v>
      </c>
      <c r="P88" s="132"/>
      <c r="Q88" s="132"/>
    </row>
    <row r="89" spans="1:17" x14ac:dyDescent="0.2">
      <c r="A89" s="16" t="s">
        <v>94</v>
      </c>
      <c r="B89" s="161">
        <v>1200133.8799999999</v>
      </c>
      <c r="C89" s="161">
        <v>1093421.71</v>
      </c>
      <c r="D89" s="161">
        <v>1019039.66</v>
      </c>
      <c r="E89" s="161">
        <v>972225.78</v>
      </c>
      <c r="F89" s="161">
        <v>1577202.89</v>
      </c>
      <c r="G89" s="161">
        <v>1524848.01</v>
      </c>
      <c r="H89" s="163">
        <v>2021779.92</v>
      </c>
      <c r="I89" s="163">
        <v>1948716.85</v>
      </c>
      <c r="J89" s="163">
        <v>1924976.46</v>
      </c>
      <c r="K89" s="163">
        <v>1848874.93</v>
      </c>
      <c r="L89" s="163">
        <v>1739243.05</v>
      </c>
      <c r="M89" s="163">
        <v>1658785.62</v>
      </c>
      <c r="N89" s="132"/>
      <c r="O89" s="132"/>
      <c r="P89" s="132"/>
      <c r="Q89" s="132"/>
    </row>
    <row r="90" spans="1:17" x14ac:dyDescent="0.2">
      <c r="A90" s="16" t="s">
        <v>95</v>
      </c>
      <c r="B90" s="161">
        <v>827974.99</v>
      </c>
      <c r="C90" s="161">
        <v>786635.04</v>
      </c>
      <c r="D90" s="161">
        <v>818288.19</v>
      </c>
      <c r="E90" s="161">
        <v>911236.45</v>
      </c>
      <c r="F90" s="161">
        <v>1155294.6100000001</v>
      </c>
      <c r="G90" s="161">
        <v>1086489.6599999999</v>
      </c>
      <c r="H90" s="161">
        <v>1110564.23</v>
      </c>
      <c r="I90" s="161">
        <v>1268622.99</v>
      </c>
      <c r="J90" s="161">
        <v>1849557.69</v>
      </c>
      <c r="K90" s="163">
        <v>2381345.48</v>
      </c>
      <c r="L90" s="163">
        <v>2489296.87</v>
      </c>
      <c r="M90" s="163">
        <v>2690201.76</v>
      </c>
      <c r="N90" s="132"/>
      <c r="O90" s="132"/>
      <c r="P90" s="132"/>
      <c r="Q90" s="132"/>
    </row>
    <row r="91" spans="1:17" x14ac:dyDescent="0.2">
      <c r="A91" s="16" t="s">
        <v>96</v>
      </c>
      <c r="B91" s="161">
        <v>559328.65</v>
      </c>
      <c r="C91" s="161">
        <v>532465.62</v>
      </c>
      <c r="D91" s="161">
        <v>503009.58</v>
      </c>
      <c r="E91" s="161">
        <v>472273.78</v>
      </c>
      <c r="F91" s="161">
        <v>501910.68</v>
      </c>
      <c r="G91" s="161">
        <v>741911.96</v>
      </c>
      <c r="H91" s="161">
        <v>1029290</v>
      </c>
      <c r="I91" s="161">
        <v>1080689.58</v>
      </c>
      <c r="J91" s="161">
        <v>1201268.25</v>
      </c>
      <c r="K91" s="161">
        <v>1182553.4099999999</v>
      </c>
      <c r="L91" s="163">
        <v>1370012.15</v>
      </c>
      <c r="M91" s="163">
        <v>1429285.42</v>
      </c>
      <c r="N91" s="166">
        <v>1334053.4099999999</v>
      </c>
      <c r="O91" s="166">
        <v>1188553.4099999999</v>
      </c>
      <c r="P91" s="132"/>
      <c r="Q91" s="132"/>
    </row>
    <row r="92" spans="1:17" x14ac:dyDescent="0.2">
      <c r="A92" s="16" t="s">
        <v>97</v>
      </c>
      <c r="B92" s="161">
        <v>1050485.29</v>
      </c>
      <c r="C92" s="161">
        <v>996766.36</v>
      </c>
      <c r="D92" s="161">
        <v>949550.36</v>
      </c>
      <c r="E92" s="161">
        <v>904320.35</v>
      </c>
      <c r="F92" s="161">
        <v>851342.2</v>
      </c>
      <c r="G92" s="161">
        <v>793934.77</v>
      </c>
      <c r="H92" s="161">
        <v>733009.81</v>
      </c>
      <c r="I92" s="161">
        <v>675289.99</v>
      </c>
      <c r="J92" s="161">
        <v>615823.27</v>
      </c>
      <c r="K92" s="161">
        <v>554570</v>
      </c>
      <c r="L92" s="163">
        <v>550780.38</v>
      </c>
      <c r="M92" s="163">
        <v>552437.66</v>
      </c>
      <c r="N92" s="166">
        <v>652280.38</v>
      </c>
      <c r="O92" s="166">
        <v>606280.38</v>
      </c>
      <c r="P92" s="166">
        <v>559380.38</v>
      </c>
      <c r="Q92" s="132"/>
    </row>
    <row r="93" spans="1:17" x14ac:dyDescent="0.2">
      <c r="A93" s="16" t="s">
        <v>98</v>
      </c>
      <c r="B93" s="161">
        <v>350531.66</v>
      </c>
      <c r="C93" s="161">
        <v>435187.69</v>
      </c>
      <c r="D93" s="161">
        <v>424007.07</v>
      </c>
      <c r="E93" s="161">
        <v>418852.56</v>
      </c>
      <c r="F93" s="161">
        <v>403594.02</v>
      </c>
      <c r="G93" s="161">
        <v>392127.76</v>
      </c>
      <c r="H93" s="161">
        <v>370645.91</v>
      </c>
      <c r="I93" s="161">
        <v>565177.99</v>
      </c>
      <c r="J93" s="161">
        <v>535753.56000000006</v>
      </c>
      <c r="K93" s="161">
        <v>727687.04</v>
      </c>
      <c r="L93" s="163">
        <v>806173.36</v>
      </c>
      <c r="M93" s="163">
        <v>819023.26</v>
      </c>
      <c r="N93" s="166">
        <v>900262</v>
      </c>
      <c r="O93" s="166">
        <v>820992</v>
      </c>
      <c r="P93" s="132"/>
      <c r="Q93" s="132"/>
    </row>
    <row r="94" spans="1:17" x14ac:dyDescent="0.2">
      <c r="A94" s="16" t="s">
        <v>99</v>
      </c>
      <c r="B94" s="161">
        <v>1644512.52</v>
      </c>
      <c r="C94" s="161">
        <v>1650646.51</v>
      </c>
      <c r="D94" s="161">
        <v>1567328.51</v>
      </c>
      <c r="E94" s="161">
        <v>1484010.51</v>
      </c>
      <c r="F94" s="161">
        <v>1600542.51</v>
      </c>
      <c r="G94" s="161">
        <v>1866574.51</v>
      </c>
      <c r="H94" s="161">
        <v>1758606.51</v>
      </c>
      <c r="I94" s="161">
        <v>1972286.51</v>
      </c>
      <c r="J94" s="161">
        <v>1853414.51</v>
      </c>
      <c r="K94" s="163">
        <v>1580542.51</v>
      </c>
      <c r="L94" s="163">
        <v>1643108.64</v>
      </c>
      <c r="M94" s="163">
        <v>1619976.64</v>
      </c>
      <c r="N94" s="164">
        <v>2875976.64</v>
      </c>
      <c r="O94" s="132"/>
      <c r="P94" s="132"/>
      <c r="Q94" s="132"/>
    </row>
    <row r="95" spans="1:17" x14ac:dyDescent="0.2">
      <c r="A95" s="16" t="s">
        <v>100</v>
      </c>
      <c r="B95" s="161">
        <v>1978129.09</v>
      </c>
      <c r="C95" s="161">
        <v>1950934.13</v>
      </c>
      <c r="D95" s="161">
        <v>1867497.88</v>
      </c>
      <c r="E95" s="161">
        <v>1675080.52</v>
      </c>
      <c r="F95" s="161">
        <v>1656115.04</v>
      </c>
      <c r="G95" s="161">
        <v>1543924.14</v>
      </c>
      <c r="H95" s="161">
        <v>1422466.63</v>
      </c>
      <c r="I95" s="161">
        <v>1309358.28</v>
      </c>
      <c r="J95" s="161">
        <v>1197532.58</v>
      </c>
      <c r="K95" s="163">
        <v>1083377.6399999999</v>
      </c>
      <c r="L95" s="163">
        <v>982547.57</v>
      </c>
      <c r="M95" s="163">
        <v>1070719.27</v>
      </c>
      <c r="N95" s="132"/>
      <c r="O95" s="132"/>
      <c r="P95" s="132"/>
      <c r="Q95" s="132"/>
    </row>
    <row r="96" spans="1:17" x14ac:dyDescent="0.2">
      <c r="A96" s="16" t="s">
        <v>101</v>
      </c>
      <c r="B96" s="161">
        <v>138808.18</v>
      </c>
      <c r="C96" s="161">
        <v>220508.18</v>
      </c>
      <c r="D96" s="161">
        <v>210708.18</v>
      </c>
      <c r="E96" s="161">
        <v>348273.18</v>
      </c>
      <c r="F96" s="161">
        <v>510203.18</v>
      </c>
      <c r="G96" s="161">
        <v>697633.18</v>
      </c>
      <c r="H96" s="161">
        <v>728563.18</v>
      </c>
      <c r="I96" s="161">
        <v>698493.18</v>
      </c>
      <c r="J96" s="163">
        <v>669015</v>
      </c>
      <c r="K96" s="163">
        <v>640745</v>
      </c>
      <c r="L96" s="163">
        <v>611475</v>
      </c>
      <c r="M96" s="163">
        <v>661205</v>
      </c>
      <c r="N96" s="166">
        <v>637605</v>
      </c>
      <c r="O96" s="166">
        <v>604605</v>
      </c>
      <c r="P96" s="132"/>
      <c r="Q96" s="132"/>
    </row>
    <row r="97" spans="1:17" x14ac:dyDescent="0.2">
      <c r="A97" s="16" t="s">
        <v>102</v>
      </c>
      <c r="B97" s="161">
        <v>833013.25</v>
      </c>
      <c r="C97" s="161">
        <v>774136.8</v>
      </c>
      <c r="D97" s="161">
        <v>830900</v>
      </c>
      <c r="E97" s="161">
        <v>815657.14</v>
      </c>
      <c r="F97" s="161">
        <v>1008421.42</v>
      </c>
      <c r="G97" s="161">
        <v>1065802.3600000001</v>
      </c>
      <c r="H97" s="161">
        <v>1028410.3</v>
      </c>
      <c r="I97" s="161">
        <v>1054487.24</v>
      </c>
      <c r="J97" s="161">
        <v>968730.18</v>
      </c>
      <c r="K97" s="161">
        <v>754916.62</v>
      </c>
      <c r="L97" s="163">
        <v>533696.77</v>
      </c>
      <c r="M97" s="163">
        <v>537505.76</v>
      </c>
      <c r="N97" s="166">
        <v>583905</v>
      </c>
      <c r="O97" s="166">
        <v>530705</v>
      </c>
      <c r="P97" s="166">
        <v>493205</v>
      </c>
      <c r="Q97" s="132"/>
    </row>
    <row r="98" spans="1:17" x14ac:dyDescent="0.2">
      <c r="A98" s="16" t="s">
        <v>103</v>
      </c>
      <c r="B98" s="161">
        <v>776247.85</v>
      </c>
      <c r="C98" s="161">
        <v>906216.66</v>
      </c>
      <c r="D98" s="161">
        <v>1000137.46</v>
      </c>
      <c r="E98" s="161">
        <v>1084544.08</v>
      </c>
      <c r="F98" s="161">
        <v>1042455.29</v>
      </c>
      <c r="G98" s="161">
        <v>1000026.85</v>
      </c>
      <c r="H98" s="161">
        <v>1203431.74</v>
      </c>
      <c r="I98" s="161">
        <v>1221502.96</v>
      </c>
      <c r="J98" s="161">
        <v>1113549.99</v>
      </c>
      <c r="K98" s="163">
        <v>1145940.6299999999</v>
      </c>
      <c r="L98" s="163">
        <v>1170580.27</v>
      </c>
      <c r="M98" s="163">
        <v>1107215.6599999999</v>
      </c>
      <c r="N98" s="166">
        <v>1402330</v>
      </c>
      <c r="O98" s="166">
        <v>1348330</v>
      </c>
      <c r="P98" s="166">
        <v>1362330</v>
      </c>
      <c r="Q98" s="132"/>
    </row>
    <row r="99" spans="1:17" x14ac:dyDescent="0.2">
      <c r="A99" s="16" t="s">
        <v>104</v>
      </c>
      <c r="B99" s="161">
        <v>343827</v>
      </c>
      <c r="C99" s="161">
        <v>326375.33</v>
      </c>
      <c r="D99" s="161">
        <v>367641.33</v>
      </c>
      <c r="E99" s="161">
        <v>347407.33</v>
      </c>
      <c r="F99" s="161">
        <v>428123.33</v>
      </c>
      <c r="G99" s="161">
        <v>403376.33</v>
      </c>
      <c r="H99" s="161">
        <v>374576.33</v>
      </c>
      <c r="I99" s="161">
        <v>473609.33</v>
      </c>
      <c r="J99" s="161">
        <v>580475.32999999996</v>
      </c>
      <c r="K99" s="163">
        <v>572173.32999999996</v>
      </c>
      <c r="L99" s="163">
        <v>631704.32999999996</v>
      </c>
      <c r="M99" s="163">
        <v>588233.32999999996</v>
      </c>
      <c r="N99" s="166">
        <v>582973</v>
      </c>
      <c r="O99" s="166">
        <v>584473</v>
      </c>
      <c r="P99" s="170"/>
      <c r="Q99" s="132"/>
    </row>
    <row r="100" spans="1:17" x14ac:dyDescent="0.2">
      <c r="A100" s="16" t="s">
        <v>105</v>
      </c>
      <c r="B100" s="161">
        <v>402059.44</v>
      </c>
      <c r="C100" s="161">
        <v>377285.44</v>
      </c>
      <c r="D100" s="161">
        <v>411011.44</v>
      </c>
      <c r="E100" s="161">
        <v>463237.44</v>
      </c>
      <c r="F100" s="161">
        <v>436474.48</v>
      </c>
      <c r="G100" s="161">
        <v>405940.47999999998</v>
      </c>
      <c r="H100" s="161">
        <v>439239.81</v>
      </c>
      <c r="I100" s="161">
        <v>401672.47</v>
      </c>
      <c r="J100" s="161">
        <v>366355.13</v>
      </c>
      <c r="K100" s="161">
        <v>332014.53999999998</v>
      </c>
      <c r="L100" s="163">
        <v>359287.3</v>
      </c>
      <c r="M100" s="163">
        <v>284659.09000000003</v>
      </c>
      <c r="N100" s="166">
        <v>250659</v>
      </c>
      <c r="O100" s="166">
        <v>240159</v>
      </c>
      <c r="P100" s="171"/>
      <c r="Q100" s="132"/>
    </row>
    <row r="101" spans="1:17" x14ac:dyDescent="0.2">
      <c r="A101" s="16" t="s">
        <v>106</v>
      </c>
      <c r="B101" s="161">
        <v>261600</v>
      </c>
      <c r="C101" s="161">
        <v>246400</v>
      </c>
      <c r="D101" s="161">
        <v>231200</v>
      </c>
      <c r="E101" s="161">
        <v>251400</v>
      </c>
      <c r="F101" s="161">
        <v>235000</v>
      </c>
      <c r="G101" s="161">
        <v>220600</v>
      </c>
      <c r="H101" s="161">
        <v>303333.33</v>
      </c>
      <c r="I101" s="161">
        <v>327332.99</v>
      </c>
      <c r="J101" s="161">
        <v>510665.65</v>
      </c>
      <c r="K101" s="161">
        <v>487330.31</v>
      </c>
      <c r="L101" s="163">
        <v>577077.97</v>
      </c>
      <c r="M101" s="163">
        <v>549908.63</v>
      </c>
      <c r="N101" s="166">
        <v>1090378</v>
      </c>
      <c r="O101" s="166">
        <v>1244178</v>
      </c>
      <c r="P101" s="166">
        <v>1242978</v>
      </c>
      <c r="Q101" s="132"/>
    </row>
    <row r="102" spans="1:17" x14ac:dyDescent="0.2">
      <c r="A102" s="16" t="s">
        <v>107</v>
      </c>
      <c r="B102" s="161">
        <v>853660.84</v>
      </c>
      <c r="C102" s="161">
        <v>1093173.1100000001</v>
      </c>
      <c r="D102" s="161">
        <v>1037023.11</v>
      </c>
      <c r="E102" s="161">
        <v>980873.11</v>
      </c>
      <c r="F102" s="161">
        <v>924723.11</v>
      </c>
      <c r="G102" s="161">
        <v>868573.11</v>
      </c>
      <c r="H102" s="161">
        <v>910756.44</v>
      </c>
      <c r="I102" s="161">
        <v>1441273.1</v>
      </c>
      <c r="J102" s="161">
        <v>1817789.76</v>
      </c>
      <c r="K102" s="161">
        <v>1878106.42</v>
      </c>
      <c r="L102" s="161">
        <v>1806323.08</v>
      </c>
      <c r="M102" s="163">
        <v>1872039.74</v>
      </c>
      <c r="N102" s="168">
        <v>2725939.74</v>
      </c>
      <c r="O102" s="168">
        <v>1679839.74</v>
      </c>
      <c r="P102" s="168">
        <v>1559739.74</v>
      </c>
      <c r="Q102" s="132"/>
    </row>
    <row r="103" spans="1:17" x14ac:dyDescent="0.2">
      <c r="A103" s="16" t="s">
        <v>108</v>
      </c>
      <c r="B103" s="161">
        <v>584179.59</v>
      </c>
      <c r="C103" s="161">
        <v>544411.37</v>
      </c>
      <c r="D103" s="161">
        <v>691151.54</v>
      </c>
      <c r="E103" s="161">
        <v>960082.26</v>
      </c>
      <c r="F103" s="161">
        <v>922480.83</v>
      </c>
      <c r="G103" s="161">
        <v>868314.29</v>
      </c>
      <c r="H103" s="161">
        <v>821821.58</v>
      </c>
      <c r="I103" s="161">
        <v>747959.68</v>
      </c>
      <c r="J103" s="161">
        <v>693193.29</v>
      </c>
      <c r="K103" s="163">
        <v>634516.79</v>
      </c>
      <c r="L103" s="163">
        <v>600615.73</v>
      </c>
      <c r="M103" s="163">
        <v>566742.65</v>
      </c>
      <c r="N103" s="132"/>
      <c r="O103" s="132"/>
      <c r="P103" s="132"/>
      <c r="Q103" s="132"/>
    </row>
    <row r="104" spans="1:17" x14ac:dyDescent="0.2">
      <c r="A104" s="16" t="s">
        <v>109</v>
      </c>
      <c r="B104" s="161">
        <v>752311.02</v>
      </c>
      <c r="C104" s="161">
        <v>673370</v>
      </c>
      <c r="D104" s="161">
        <v>611804</v>
      </c>
      <c r="E104" s="161">
        <v>578838</v>
      </c>
      <c r="F104" s="161">
        <v>545872</v>
      </c>
      <c r="G104" s="161">
        <v>512906</v>
      </c>
      <c r="H104" s="161">
        <v>479940</v>
      </c>
      <c r="I104" s="161">
        <v>446974</v>
      </c>
      <c r="J104" s="161">
        <v>444008</v>
      </c>
      <c r="K104" s="161">
        <v>650042</v>
      </c>
      <c r="L104" s="163">
        <v>616076</v>
      </c>
      <c r="M104" s="163">
        <v>526110</v>
      </c>
      <c r="N104" s="164">
        <v>1135680</v>
      </c>
      <c r="O104" s="132"/>
      <c r="P104" s="132"/>
      <c r="Q104" s="132"/>
    </row>
    <row r="105" spans="1:17" x14ac:dyDescent="0.2">
      <c r="A105" s="16" t="s">
        <v>110</v>
      </c>
      <c r="B105" s="161">
        <v>283840</v>
      </c>
      <c r="C105" s="161">
        <v>258830</v>
      </c>
      <c r="D105" s="161">
        <v>244230</v>
      </c>
      <c r="E105" s="161">
        <v>323130</v>
      </c>
      <c r="F105" s="161">
        <v>305530</v>
      </c>
      <c r="G105" s="161">
        <v>287930</v>
      </c>
      <c r="H105" s="161">
        <v>270330</v>
      </c>
      <c r="I105" s="161">
        <v>351063</v>
      </c>
      <c r="J105" s="161">
        <v>330129</v>
      </c>
      <c r="K105" s="161">
        <v>358361</v>
      </c>
      <c r="L105" s="163">
        <v>630759</v>
      </c>
      <c r="M105" s="163">
        <v>587357</v>
      </c>
      <c r="N105" s="166">
        <v>601357</v>
      </c>
      <c r="O105" s="166">
        <v>630657</v>
      </c>
      <c r="P105" s="166">
        <v>665357</v>
      </c>
      <c r="Q105" s="132"/>
    </row>
    <row r="106" spans="1:17" x14ac:dyDescent="0.2">
      <c r="A106" s="16" t="s">
        <v>111</v>
      </c>
      <c r="B106" s="161">
        <v>6817615.0800000001</v>
      </c>
      <c r="C106" s="161">
        <v>6615272.04</v>
      </c>
      <c r="D106" s="161">
        <v>8247583.1900000004</v>
      </c>
      <c r="E106" s="161">
        <v>7906062.2800000003</v>
      </c>
      <c r="F106" s="161">
        <v>7441888.5899999999</v>
      </c>
      <c r="G106" s="161">
        <v>7128330.5300000003</v>
      </c>
      <c r="H106" s="161">
        <v>6640184.9500000002</v>
      </c>
      <c r="I106" s="161">
        <v>6138288.4800000004</v>
      </c>
      <c r="J106" s="161">
        <v>5823559.3600000003</v>
      </c>
      <c r="K106" s="163">
        <v>7022489.0700000003</v>
      </c>
      <c r="L106" s="163">
        <v>7922253.0599999996</v>
      </c>
      <c r="M106" s="163">
        <v>7599488.75</v>
      </c>
      <c r="N106" s="164">
        <f>M106+1081379</f>
        <v>8680867.75</v>
      </c>
      <c r="O106" s="164">
        <f>N106+4731878</f>
        <v>13412745.75</v>
      </c>
      <c r="P106" s="132"/>
      <c r="Q106" s="132"/>
    </row>
    <row r="107" spans="1:17" x14ac:dyDescent="0.2">
      <c r="A107" s="16" t="s">
        <v>112</v>
      </c>
      <c r="B107" s="161">
        <v>194500</v>
      </c>
      <c r="C107" s="161">
        <v>181700</v>
      </c>
      <c r="D107" s="161">
        <v>64400</v>
      </c>
      <c r="E107" s="161">
        <v>135350</v>
      </c>
      <c r="F107" s="161">
        <v>130050</v>
      </c>
      <c r="G107" s="161">
        <v>124750</v>
      </c>
      <c r="H107" s="161">
        <v>119450</v>
      </c>
      <c r="I107" s="161">
        <v>173150</v>
      </c>
      <c r="J107" s="161">
        <v>208850</v>
      </c>
      <c r="K107" s="161">
        <v>200116</v>
      </c>
      <c r="L107" s="163">
        <v>368382</v>
      </c>
      <c r="M107" s="163">
        <v>753648</v>
      </c>
      <c r="N107" s="166">
        <v>583948</v>
      </c>
      <c r="O107" s="166">
        <v>448048</v>
      </c>
      <c r="P107" s="168"/>
      <c r="Q107" s="132"/>
    </row>
    <row r="108" spans="1:17" x14ac:dyDescent="0.2">
      <c r="A108" s="16" t="s">
        <v>113</v>
      </c>
      <c r="B108" s="161">
        <v>604800</v>
      </c>
      <c r="C108" s="161">
        <v>541400</v>
      </c>
      <c r="D108" s="161">
        <v>515500</v>
      </c>
      <c r="E108" s="161">
        <v>607600</v>
      </c>
      <c r="F108" s="161">
        <v>606900</v>
      </c>
      <c r="G108" s="161">
        <v>577000</v>
      </c>
      <c r="H108" s="161">
        <v>543444</v>
      </c>
      <c r="I108" s="161">
        <v>464888</v>
      </c>
      <c r="J108" s="161">
        <v>434932</v>
      </c>
      <c r="K108" s="161">
        <v>525976</v>
      </c>
      <c r="L108" s="161">
        <v>492020</v>
      </c>
      <c r="M108" s="163">
        <v>449064</v>
      </c>
      <c r="N108" s="166">
        <v>2328064</v>
      </c>
      <c r="O108" s="166">
        <v>2651764</v>
      </c>
      <c r="P108" s="166">
        <v>2708464</v>
      </c>
      <c r="Q108" s="132"/>
    </row>
    <row r="109" spans="1:17" x14ac:dyDescent="0.2">
      <c r="A109" s="16" t="s">
        <v>114</v>
      </c>
      <c r="B109" s="161">
        <v>6183014</v>
      </c>
      <c r="C109" s="161">
        <v>6014925.6399999997</v>
      </c>
      <c r="D109" s="161">
        <v>5615441.6799999997</v>
      </c>
      <c r="E109" s="161">
        <v>5389440.7800000003</v>
      </c>
      <c r="F109" s="161">
        <v>7032443.1100000003</v>
      </c>
      <c r="G109" s="163">
        <v>6720353.4299999997</v>
      </c>
      <c r="H109" s="163">
        <v>7456495.5199999996</v>
      </c>
      <c r="I109" s="163">
        <v>7075991.0099999998</v>
      </c>
      <c r="J109" s="163">
        <v>6690590.2999999998</v>
      </c>
      <c r="K109" s="163">
        <v>8478265.3399999999</v>
      </c>
      <c r="L109" s="163">
        <v>8434814.3499999996</v>
      </c>
      <c r="M109" s="163">
        <v>8916167.5500000007</v>
      </c>
      <c r="N109" s="132"/>
      <c r="O109" s="132"/>
      <c r="P109" s="132"/>
      <c r="Q109" s="132"/>
    </row>
    <row r="110" spans="1:17" x14ac:dyDescent="0.2">
      <c r="A110" s="1"/>
      <c r="B110" s="47"/>
      <c r="C110" s="58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132"/>
      <c r="O110" s="132"/>
      <c r="P110" s="132"/>
      <c r="Q110" s="132"/>
    </row>
    <row r="111" spans="1:17" x14ac:dyDescent="0.2">
      <c r="A111" s="17" t="s">
        <v>4</v>
      </c>
      <c r="B111" s="46">
        <f>AVERAGE(B7:B109)</f>
        <v>949264.20438775525</v>
      </c>
      <c r="C111" s="46">
        <f t="shared" ref="C111:Q111" si="0">AVERAGE(C7:C109)</f>
        <v>937628.50418367377</v>
      </c>
      <c r="D111" s="46">
        <f t="shared" si="0"/>
        <v>961759.97989795892</v>
      </c>
      <c r="E111" s="46">
        <f t="shared" si="0"/>
        <v>953468.63979591837</v>
      </c>
      <c r="F111" s="46">
        <f t="shared" si="0"/>
        <v>950090.87795918377</v>
      </c>
      <c r="G111" s="46">
        <f t="shared" si="0"/>
        <v>936717.35938775539</v>
      </c>
      <c r="H111" s="46">
        <f t="shared" si="0"/>
        <v>913741.34897959186</v>
      </c>
      <c r="I111" s="46">
        <f t="shared" si="0"/>
        <v>904294.24429591827</v>
      </c>
      <c r="J111" s="46">
        <f t="shared" si="0"/>
        <v>889259.79112244898</v>
      </c>
      <c r="K111" s="46">
        <f t="shared" si="0"/>
        <v>900633.64520408178</v>
      </c>
      <c r="L111" s="46">
        <f t="shared" si="0"/>
        <v>919516.9836734694</v>
      </c>
      <c r="M111" s="46">
        <f t="shared" si="0"/>
        <v>931673.73306122434</v>
      </c>
      <c r="N111" s="46">
        <f t="shared" si="0"/>
        <v>724569.77830508479</v>
      </c>
      <c r="O111" s="46">
        <f t="shared" si="0"/>
        <v>740082.52285714285</v>
      </c>
      <c r="P111" s="46">
        <f t="shared" si="0"/>
        <v>323729.91916666663</v>
      </c>
      <c r="Q111" s="46">
        <f t="shared" si="0"/>
        <v>903660</v>
      </c>
    </row>
    <row r="112" spans="1:17" x14ac:dyDescent="0.2">
      <c r="A112" s="17" t="s">
        <v>137</v>
      </c>
      <c r="B112" s="210">
        <f>SUM(B7:B109)</f>
        <v>93027892.030000016</v>
      </c>
      <c r="C112" s="210">
        <f t="shared" ref="C112:Q112" si="1">SUM(C7:C109)</f>
        <v>91887593.410000026</v>
      </c>
      <c r="D112" s="210">
        <f t="shared" si="1"/>
        <v>94252478.029999971</v>
      </c>
      <c r="E112" s="210">
        <f t="shared" si="1"/>
        <v>93439926.700000003</v>
      </c>
      <c r="F112" s="210">
        <f t="shared" si="1"/>
        <v>93108906.040000007</v>
      </c>
      <c r="G112" s="210">
        <f t="shared" si="1"/>
        <v>91798301.220000029</v>
      </c>
      <c r="H112" s="210">
        <f t="shared" si="1"/>
        <v>89546652.200000003</v>
      </c>
      <c r="I112" s="210">
        <f t="shared" si="1"/>
        <v>88620835.940999985</v>
      </c>
      <c r="J112" s="210">
        <f t="shared" si="1"/>
        <v>87147459.530000001</v>
      </c>
      <c r="K112" s="210">
        <f t="shared" si="1"/>
        <v>88262097.230000019</v>
      </c>
      <c r="L112" s="210">
        <f t="shared" si="1"/>
        <v>90112664.400000006</v>
      </c>
      <c r="M112" s="210">
        <f t="shared" si="1"/>
        <v>91304025.839999989</v>
      </c>
      <c r="N112" s="210">
        <f t="shared" si="1"/>
        <v>42749616.920000002</v>
      </c>
      <c r="O112" s="210">
        <f t="shared" si="1"/>
        <v>41444621.280000001</v>
      </c>
      <c r="P112" s="210">
        <f t="shared" si="1"/>
        <v>15539036.119999999</v>
      </c>
      <c r="Q112" s="210">
        <f t="shared" si="1"/>
        <v>903660</v>
      </c>
    </row>
    <row r="113" spans="1:1" ht="15" x14ac:dyDescent="0.25">
      <c r="A113" s="71" t="s">
        <v>117</v>
      </c>
    </row>
    <row r="114" spans="1:1" ht="15" x14ac:dyDescent="0.25">
      <c r="A114" s="70" t="s">
        <v>118</v>
      </c>
    </row>
    <row r="115" spans="1:1" ht="15" x14ac:dyDescent="0.25">
      <c r="A115" s="69" t="s">
        <v>119</v>
      </c>
    </row>
  </sheetData>
  <mergeCells count="2">
    <mergeCell ref="A1:J1"/>
    <mergeCell ref="N2:Q2"/>
  </mergeCells>
  <pageMargins left="0.25" right="0.25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15"/>
  <sheetViews>
    <sheetView workbookViewId="0">
      <pane xSplit="1" ySplit="4" topLeftCell="C95" activePane="bottomRight" state="frozen"/>
      <selection pane="topRight" activeCell="B1" sqref="B1"/>
      <selection pane="bottomLeft" activeCell="A5" sqref="A5"/>
      <selection pane="bottomRight" activeCell="M88" sqref="M88"/>
    </sheetView>
  </sheetViews>
  <sheetFormatPr baseColWidth="10" defaultRowHeight="14.25" x14ac:dyDescent="0.2"/>
  <cols>
    <col min="1" max="1" width="24.25" bestFit="1" customWidth="1"/>
    <col min="2" max="2" width="14.125" bestFit="1" customWidth="1"/>
    <col min="3" max="3" width="13.5" customWidth="1"/>
    <col min="4" max="12" width="13.5" bestFit="1" customWidth="1"/>
    <col min="13" max="13" width="14.5" bestFit="1" customWidth="1"/>
    <col min="14" max="16" width="13.5" bestFit="1" customWidth="1"/>
  </cols>
  <sheetData>
    <row r="1" spans="1:17" s="131" customFormat="1" x14ac:dyDescent="0.2">
      <c r="N1" s="212" t="s">
        <v>121</v>
      </c>
      <c r="O1" s="212"/>
      <c r="P1" s="212"/>
      <c r="Q1" s="212"/>
    </row>
    <row r="2" spans="1:17" ht="15" x14ac:dyDescent="0.25">
      <c r="A2" s="6" t="s">
        <v>0</v>
      </c>
      <c r="B2" s="45">
        <v>2011</v>
      </c>
      <c r="C2" s="50">
        <v>2012</v>
      </c>
      <c r="D2" s="45">
        <v>2013</v>
      </c>
      <c r="E2" s="45">
        <v>2014</v>
      </c>
      <c r="F2" s="45">
        <v>2015</v>
      </c>
      <c r="G2" s="45">
        <v>2016</v>
      </c>
      <c r="H2" s="45">
        <v>2017</v>
      </c>
      <c r="I2" s="45">
        <v>2018</v>
      </c>
      <c r="J2" s="45">
        <v>2019</v>
      </c>
      <c r="K2" s="45">
        <v>2020</v>
      </c>
      <c r="L2" s="45">
        <v>2021</v>
      </c>
      <c r="M2" s="45">
        <v>2022</v>
      </c>
      <c r="N2" s="137">
        <v>2023</v>
      </c>
      <c r="O2" s="137">
        <v>2024</v>
      </c>
      <c r="P2" s="137">
        <v>2025</v>
      </c>
      <c r="Q2" s="137">
        <v>2026</v>
      </c>
    </row>
    <row r="3" spans="1:17" ht="15" x14ac:dyDescent="0.25">
      <c r="A3" s="6"/>
      <c r="B3" s="45"/>
      <c r="C3" s="50"/>
      <c r="D3" s="45"/>
      <c r="E3" s="45"/>
      <c r="F3" s="45"/>
      <c r="G3" s="45"/>
      <c r="H3" s="45"/>
      <c r="I3" s="45"/>
      <c r="J3" s="45"/>
      <c r="K3" s="45"/>
      <c r="L3" s="45"/>
      <c r="M3" s="45"/>
      <c r="N3" s="132"/>
      <c r="O3" s="132"/>
      <c r="P3" s="132"/>
      <c r="Q3" s="132"/>
    </row>
    <row r="4" spans="1:17" ht="15" x14ac:dyDescent="0.25">
      <c r="A4" s="6" t="s">
        <v>14</v>
      </c>
      <c r="B4" s="74">
        <v>-13925837.07</v>
      </c>
      <c r="C4" s="74">
        <v>-14465160.550000001</v>
      </c>
      <c r="D4" s="74">
        <v>-7722049.9900000002</v>
      </c>
      <c r="E4" s="74">
        <v>-6690992.6799999997</v>
      </c>
      <c r="F4" s="74">
        <v>-7397262.8600000003</v>
      </c>
      <c r="G4" s="74">
        <v>-7961119.2000000002</v>
      </c>
      <c r="H4" s="74">
        <v>-11483035.210000001</v>
      </c>
      <c r="I4" s="74">
        <v>-5400702.3600000003</v>
      </c>
      <c r="J4" s="74">
        <v>-4469595.68</v>
      </c>
      <c r="K4" s="73">
        <v>-2248776.0699999998</v>
      </c>
      <c r="L4" s="72">
        <v>-6933540</v>
      </c>
      <c r="M4" s="72">
        <v>-8743141</v>
      </c>
      <c r="N4" s="72">
        <v>-9313209</v>
      </c>
      <c r="O4" s="72">
        <v>-10347946</v>
      </c>
      <c r="P4" s="72">
        <v>-11697517</v>
      </c>
      <c r="Q4" s="72">
        <v>-13119235</v>
      </c>
    </row>
    <row r="5" spans="1:17" ht="15" x14ac:dyDescent="0.25">
      <c r="A5" s="6"/>
      <c r="B5" s="45"/>
      <c r="C5" s="50"/>
      <c r="D5" s="45"/>
      <c r="E5" s="45"/>
      <c r="F5" s="45"/>
      <c r="G5" s="45"/>
      <c r="H5" s="45"/>
      <c r="I5" s="45"/>
      <c r="J5" s="45"/>
      <c r="K5" s="45"/>
      <c r="L5" s="45"/>
      <c r="M5" s="45"/>
      <c r="N5" s="132"/>
      <c r="O5" s="132"/>
      <c r="P5" s="132"/>
      <c r="Q5" s="132"/>
    </row>
    <row r="6" spans="1:17" ht="15" x14ac:dyDescent="0.25">
      <c r="A6" s="6" t="s">
        <v>15</v>
      </c>
      <c r="B6" s="45"/>
      <c r="C6" s="50"/>
      <c r="D6" s="45"/>
      <c r="E6" s="45"/>
      <c r="F6" s="45"/>
      <c r="G6" s="45"/>
      <c r="H6" s="45"/>
      <c r="I6" s="45"/>
      <c r="J6" s="45"/>
      <c r="K6" s="45"/>
      <c r="L6" s="45"/>
      <c r="M6" s="45"/>
      <c r="N6" s="132"/>
      <c r="O6" s="132"/>
      <c r="P6" s="132"/>
      <c r="Q6" s="132"/>
    </row>
    <row r="7" spans="1:17" ht="15" x14ac:dyDescent="0.25">
      <c r="A7" s="3" t="s">
        <v>18</v>
      </c>
      <c r="B7" s="106">
        <v>-26123.5</v>
      </c>
      <c r="C7" s="106">
        <v>-13943.32</v>
      </c>
      <c r="D7" s="106">
        <v>-28873.49</v>
      </c>
      <c r="E7" s="106">
        <v>-23064.66</v>
      </c>
      <c r="F7" s="106">
        <v>-40687.85</v>
      </c>
      <c r="G7" s="106">
        <v>25298.01</v>
      </c>
      <c r="H7" s="106">
        <v>-71034.12</v>
      </c>
      <c r="I7" s="107">
        <v>-43577.86</v>
      </c>
      <c r="J7" s="107">
        <v>-103844.5</v>
      </c>
      <c r="K7" s="107">
        <v>-88747.36</v>
      </c>
      <c r="L7" s="107">
        <v>-10408.93</v>
      </c>
      <c r="M7" s="108">
        <v>-70700</v>
      </c>
      <c r="N7" s="146" t="s">
        <v>131</v>
      </c>
      <c r="O7" s="146" t="s">
        <v>131</v>
      </c>
      <c r="P7" s="132"/>
      <c r="Q7" s="132"/>
    </row>
    <row r="8" spans="1:17" ht="15" x14ac:dyDescent="0.25">
      <c r="A8" s="3" t="s">
        <v>19</v>
      </c>
      <c r="B8" s="74">
        <v>-560087.4</v>
      </c>
      <c r="C8" s="74">
        <v>-517438.75</v>
      </c>
      <c r="D8" s="74">
        <v>-395968.34</v>
      </c>
      <c r="E8" s="74">
        <v>-77680.399999999994</v>
      </c>
      <c r="F8" s="74">
        <v>-313773.36</v>
      </c>
      <c r="G8" s="74">
        <v>-329080.69</v>
      </c>
      <c r="H8" s="74">
        <v>-316103.55</v>
      </c>
      <c r="I8" s="73">
        <v>-391136</v>
      </c>
      <c r="J8" s="73">
        <v>-397652</v>
      </c>
      <c r="K8" s="107">
        <v>-526183</v>
      </c>
      <c r="L8" s="108">
        <v>-409057</v>
      </c>
      <c r="M8" s="108">
        <v>-370554</v>
      </c>
      <c r="N8" s="132" t="s">
        <v>131</v>
      </c>
      <c r="O8" s="132"/>
      <c r="P8" s="132"/>
      <c r="Q8" s="132"/>
    </row>
    <row r="9" spans="1:17" ht="15" x14ac:dyDescent="0.25">
      <c r="A9" s="3" t="s">
        <v>20</v>
      </c>
      <c r="B9" s="74">
        <v>-81592.09</v>
      </c>
      <c r="C9" s="74">
        <v>-119838.15</v>
      </c>
      <c r="D9" s="74">
        <v>-100029.14</v>
      </c>
      <c r="E9" s="74">
        <v>-70658.28</v>
      </c>
      <c r="F9" s="74">
        <v>10178.540000000001</v>
      </c>
      <c r="G9" s="74">
        <v>-58787.45</v>
      </c>
      <c r="H9" s="106">
        <v>8563.52</v>
      </c>
      <c r="I9" s="107">
        <v>52788.94</v>
      </c>
      <c r="J9" s="107">
        <v>-48951.98</v>
      </c>
      <c r="K9" s="107">
        <v>-142994.25</v>
      </c>
      <c r="L9" s="108">
        <v>106052.9</v>
      </c>
      <c r="M9" s="108">
        <v>-134960</v>
      </c>
      <c r="N9" s="132" t="s">
        <v>131</v>
      </c>
      <c r="O9" s="132"/>
      <c r="P9" s="132"/>
      <c r="Q9" s="132"/>
    </row>
    <row r="10" spans="1:17" ht="15" x14ac:dyDescent="0.25">
      <c r="A10" s="3" t="s">
        <v>21</v>
      </c>
      <c r="B10" s="106">
        <v>-83193.06</v>
      </c>
      <c r="C10" s="106">
        <v>-35134.559999999998</v>
      </c>
      <c r="D10" s="106">
        <v>-287975.65000000002</v>
      </c>
      <c r="E10" s="106">
        <v>53612.24</v>
      </c>
      <c r="F10" s="149">
        <v>14035.13</v>
      </c>
      <c r="G10" s="149">
        <v>-40710</v>
      </c>
      <c r="H10" s="149">
        <v>-96170</v>
      </c>
      <c r="I10" s="107">
        <v>-62990</v>
      </c>
      <c r="J10" s="107">
        <v>-53940.54</v>
      </c>
      <c r="K10" s="150">
        <v>-37950</v>
      </c>
      <c r="L10" s="151">
        <v>-53980</v>
      </c>
      <c r="M10" s="152">
        <v>-97625</v>
      </c>
      <c r="N10" s="132" t="s">
        <v>131</v>
      </c>
      <c r="O10" s="132"/>
      <c r="P10" s="132"/>
      <c r="Q10" s="132"/>
    </row>
    <row r="11" spans="1:17" ht="15" x14ac:dyDescent="0.25">
      <c r="A11" s="3" t="s">
        <v>22</v>
      </c>
      <c r="B11" s="74">
        <v>-256232.71</v>
      </c>
      <c r="C11" s="74">
        <v>-274108.02</v>
      </c>
      <c r="D11" s="74">
        <v>-240880.8</v>
      </c>
      <c r="E11" s="74">
        <v>-127133.9</v>
      </c>
      <c r="F11" s="74">
        <v>-124848.04</v>
      </c>
      <c r="G11" s="74">
        <v>-130045.26</v>
      </c>
      <c r="H11" s="74">
        <v>-72836.19</v>
      </c>
      <c r="I11" s="107">
        <v>-143680.85</v>
      </c>
      <c r="J11" s="107">
        <v>-168885.85</v>
      </c>
      <c r="K11" s="107">
        <v>206957.83</v>
      </c>
      <c r="L11" s="108">
        <v>180454.53</v>
      </c>
      <c r="M11" s="108">
        <v>-223533</v>
      </c>
      <c r="N11" s="132" t="s">
        <v>131</v>
      </c>
      <c r="O11" s="132"/>
      <c r="P11" s="132"/>
      <c r="Q11" s="132"/>
    </row>
    <row r="12" spans="1:17" ht="15" x14ac:dyDescent="0.25">
      <c r="A12" s="3" t="s">
        <v>23</v>
      </c>
      <c r="B12" s="106">
        <v>-11828.76</v>
      </c>
      <c r="C12" s="106">
        <v>12771.45</v>
      </c>
      <c r="D12" s="106">
        <v>3896.29</v>
      </c>
      <c r="E12" s="106">
        <v>-52365.52</v>
      </c>
      <c r="F12" s="106">
        <v>18948.95</v>
      </c>
      <c r="G12" s="106">
        <v>-44523.46</v>
      </c>
      <c r="H12" s="107">
        <v>-18534.16</v>
      </c>
      <c r="I12" s="107">
        <v>297.48</v>
      </c>
      <c r="J12" s="107">
        <v>-2614.38</v>
      </c>
      <c r="K12" s="107">
        <v>17910.39</v>
      </c>
      <c r="L12" s="107">
        <v>-4750.9399999999996</v>
      </c>
      <c r="M12" s="108">
        <v>-90790</v>
      </c>
      <c r="N12" s="146" t="s">
        <v>131</v>
      </c>
      <c r="O12" s="132"/>
      <c r="P12" s="132"/>
      <c r="Q12" s="132"/>
    </row>
    <row r="13" spans="1:17" ht="15" x14ac:dyDescent="0.25">
      <c r="A13" s="3" t="s">
        <v>24</v>
      </c>
      <c r="B13" s="106">
        <v>-19691.97</v>
      </c>
      <c r="C13" s="106">
        <v>23784.01</v>
      </c>
      <c r="D13" s="106">
        <v>14127.49</v>
      </c>
      <c r="E13" s="106">
        <v>19003.7</v>
      </c>
      <c r="F13" s="106">
        <v>-10334.379999999999</v>
      </c>
      <c r="G13" s="106">
        <v>-30863</v>
      </c>
      <c r="H13" s="106">
        <v>-31391.26</v>
      </c>
      <c r="I13" s="107">
        <v>-20045.669999999998</v>
      </c>
      <c r="J13" s="107">
        <v>-47310</v>
      </c>
      <c r="K13" s="107">
        <v>-61140</v>
      </c>
      <c r="L13" s="108">
        <v>-55020</v>
      </c>
      <c r="M13" s="108">
        <v>-53920</v>
      </c>
      <c r="N13" s="132" t="s">
        <v>131</v>
      </c>
      <c r="O13" s="132"/>
      <c r="P13" s="132"/>
      <c r="Q13" s="132"/>
    </row>
    <row r="14" spans="1:17" ht="15" x14ac:dyDescent="0.25">
      <c r="A14" s="3" t="s">
        <v>25</v>
      </c>
      <c r="B14" s="74">
        <v>-37894.99</v>
      </c>
      <c r="C14" s="74">
        <v>-15734.51</v>
      </c>
      <c r="D14" s="74">
        <v>6151.14</v>
      </c>
      <c r="E14" s="74">
        <v>-12487.17</v>
      </c>
      <c r="F14" s="74">
        <v>-15170.01</v>
      </c>
      <c r="G14" s="74">
        <v>-15493.98</v>
      </c>
      <c r="H14" s="106">
        <v>-17238.689999999999</v>
      </c>
      <c r="I14" s="107">
        <v>-25807</v>
      </c>
      <c r="J14" s="107">
        <v>-36697</v>
      </c>
      <c r="K14" s="107">
        <v>-24128</v>
      </c>
      <c r="L14" s="108">
        <v>-27883</v>
      </c>
      <c r="M14" s="108">
        <v>-30810</v>
      </c>
      <c r="N14" s="132" t="s">
        <v>131</v>
      </c>
      <c r="O14" s="132"/>
      <c r="P14" s="132"/>
      <c r="Q14" s="132"/>
    </row>
    <row r="15" spans="1:17" ht="15" x14ac:dyDescent="0.25">
      <c r="A15" s="3" t="s">
        <v>26</v>
      </c>
      <c r="B15" s="106">
        <v>-35183.360000000001</v>
      </c>
      <c r="C15" s="106">
        <v>-53939.9</v>
      </c>
      <c r="D15" s="106">
        <v>-34905.07</v>
      </c>
      <c r="E15" s="106">
        <v>-40973</v>
      </c>
      <c r="F15" s="106">
        <v>-40914.58</v>
      </c>
      <c r="G15" s="107">
        <v>-88315</v>
      </c>
      <c r="H15" s="107">
        <v>-87866</v>
      </c>
      <c r="I15" s="107">
        <v>-71252</v>
      </c>
      <c r="J15" s="107">
        <v>-56572</v>
      </c>
      <c r="K15" s="107">
        <v>-69909</v>
      </c>
      <c r="L15" s="108">
        <v>-56070</v>
      </c>
      <c r="M15" s="108">
        <v>-109098</v>
      </c>
      <c r="N15" s="132" t="s">
        <v>131</v>
      </c>
      <c r="O15" s="132"/>
      <c r="P15" s="132"/>
      <c r="Q15" s="132"/>
    </row>
    <row r="16" spans="1:17" ht="15" x14ac:dyDescent="0.25">
      <c r="A16" s="3" t="s">
        <v>27</v>
      </c>
      <c r="B16" s="106">
        <v>-100735.15</v>
      </c>
      <c r="C16" s="106">
        <v>-22156.93</v>
      </c>
      <c r="D16" s="106">
        <v>-142355.39000000001</v>
      </c>
      <c r="E16" s="106">
        <v>-107830.54</v>
      </c>
      <c r="F16" s="106">
        <v>-62774.84</v>
      </c>
      <c r="G16" s="106">
        <v>-164261.59</v>
      </c>
      <c r="H16" s="106">
        <v>-122526.58</v>
      </c>
      <c r="I16" s="107">
        <v>-69087.23</v>
      </c>
      <c r="J16" s="107">
        <v>-180874.38</v>
      </c>
      <c r="K16" s="107">
        <v>-34245.47</v>
      </c>
      <c r="L16" s="107">
        <v>-52963.64</v>
      </c>
      <c r="M16" s="108">
        <v>-171420</v>
      </c>
      <c r="N16" s="146" t="s">
        <v>131</v>
      </c>
      <c r="O16" s="146" t="s">
        <v>131</v>
      </c>
      <c r="P16" s="132"/>
      <c r="Q16" s="132"/>
    </row>
    <row r="17" spans="1:24" ht="15" x14ac:dyDescent="0.25">
      <c r="A17" s="3" t="s">
        <v>28</v>
      </c>
      <c r="B17" s="106">
        <v>-17986.45</v>
      </c>
      <c r="C17" s="106">
        <v>-7897.7</v>
      </c>
      <c r="D17" s="106">
        <v>-47937.95</v>
      </c>
      <c r="E17" s="106">
        <v>-4193.2</v>
      </c>
      <c r="F17" s="106">
        <v>-14068.87</v>
      </c>
      <c r="G17" s="106">
        <v>-53079.27</v>
      </c>
      <c r="H17" s="150">
        <v>-23904.87</v>
      </c>
      <c r="I17" s="150">
        <v>-63549</v>
      </c>
      <c r="J17" s="150">
        <v>-48883</v>
      </c>
      <c r="K17" s="150">
        <v>-82803</v>
      </c>
      <c r="L17" s="108">
        <v>-50027</v>
      </c>
      <c r="M17" s="108">
        <v>-49308</v>
      </c>
      <c r="N17" s="132" t="s">
        <v>131</v>
      </c>
      <c r="O17" s="132"/>
      <c r="P17" s="132"/>
      <c r="Q17" s="132"/>
    </row>
    <row r="18" spans="1:24" ht="15" x14ac:dyDescent="0.25">
      <c r="A18" s="3" t="s">
        <v>29</v>
      </c>
      <c r="B18" s="106">
        <v>-78550.600000000006</v>
      </c>
      <c r="C18" s="106">
        <v>-27169.21</v>
      </c>
      <c r="D18" s="106">
        <v>-11249.04</v>
      </c>
      <c r="E18" s="106">
        <v>-44830.28</v>
      </c>
      <c r="F18" s="106">
        <v>-8457.9699999999993</v>
      </c>
      <c r="G18" s="106">
        <v>-82388.53</v>
      </c>
      <c r="H18" s="106">
        <v>41142.47</v>
      </c>
      <c r="I18" s="107">
        <v>-46782.32</v>
      </c>
      <c r="J18" s="107">
        <v>-9256.4599999999991</v>
      </c>
      <c r="K18" s="107">
        <v>58147.23</v>
      </c>
      <c r="L18" s="107">
        <v>50842.5</v>
      </c>
      <c r="M18" s="108">
        <v>-102250</v>
      </c>
      <c r="N18" s="146" t="s">
        <v>131</v>
      </c>
      <c r="O18" s="132"/>
      <c r="P18" s="132"/>
      <c r="Q18" s="132"/>
    </row>
    <row r="19" spans="1:24" ht="15" x14ac:dyDescent="0.25">
      <c r="A19" s="3" t="s">
        <v>30</v>
      </c>
      <c r="B19" s="106">
        <v>-95066.15</v>
      </c>
      <c r="C19" s="106">
        <v>-93049.72</v>
      </c>
      <c r="D19" s="106">
        <v>-96774.66</v>
      </c>
      <c r="E19" s="106">
        <v>-49368.32</v>
      </c>
      <c r="F19" s="106">
        <v>-128304.45</v>
      </c>
      <c r="G19" s="106">
        <v>-77913.240000000005</v>
      </c>
      <c r="H19" s="107">
        <v>-17457.71</v>
      </c>
      <c r="I19" s="107">
        <v>-60385.75</v>
      </c>
      <c r="J19" s="107">
        <v>-37071.65</v>
      </c>
      <c r="K19" s="107">
        <v>-7555.69</v>
      </c>
      <c r="L19" s="108">
        <v>-14792.66</v>
      </c>
      <c r="M19" s="108">
        <v>79153.88</v>
      </c>
      <c r="N19" s="132" t="s">
        <v>131</v>
      </c>
      <c r="O19" s="132" t="s">
        <v>131</v>
      </c>
      <c r="P19" s="132"/>
      <c r="Q19" s="132"/>
    </row>
    <row r="20" spans="1:24" ht="15" x14ac:dyDescent="0.25">
      <c r="A20" s="3" t="s">
        <v>31</v>
      </c>
      <c r="B20" s="74">
        <v>-41509.300000000003</v>
      </c>
      <c r="C20" s="74">
        <v>-42800.41</v>
      </c>
      <c r="D20" s="74">
        <v>-12837.8</v>
      </c>
      <c r="E20" s="74">
        <v>6592.34</v>
      </c>
      <c r="F20" s="74">
        <v>26051.02</v>
      </c>
      <c r="G20" s="74">
        <v>-47287.18</v>
      </c>
      <c r="H20" s="106">
        <v>10597.48</v>
      </c>
      <c r="I20" s="150">
        <v>-88959</v>
      </c>
      <c r="J20" s="150">
        <v>-44414</v>
      </c>
      <c r="K20" s="150">
        <v>-33884</v>
      </c>
      <c r="L20" s="108">
        <v>-90532</v>
      </c>
      <c r="M20" s="108">
        <v>-117223</v>
      </c>
      <c r="N20" s="132" t="s">
        <v>131</v>
      </c>
      <c r="O20" s="132"/>
      <c r="P20" s="132"/>
      <c r="Q20" s="132"/>
    </row>
    <row r="21" spans="1:24" ht="15" x14ac:dyDescent="0.25">
      <c r="A21" s="3" t="s">
        <v>32</v>
      </c>
      <c r="B21" s="106">
        <v>-168213.72</v>
      </c>
      <c r="C21" s="106">
        <v>-274094.36</v>
      </c>
      <c r="D21" s="107">
        <v>-230097.06</v>
      </c>
      <c r="E21" s="107">
        <v>-234478.19</v>
      </c>
      <c r="F21" s="107">
        <v>-59975.79</v>
      </c>
      <c r="G21" s="107">
        <v>-274609.88</v>
      </c>
      <c r="H21" s="107">
        <v>-61373.75</v>
      </c>
      <c r="I21" s="107">
        <v>-77926.38</v>
      </c>
      <c r="J21" s="107">
        <v>-66972.53</v>
      </c>
      <c r="K21" s="107">
        <v>-226960</v>
      </c>
      <c r="L21" s="108">
        <v>-137230</v>
      </c>
      <c r="M21" s="108">
        <v>-223774</v>
      </c>
      <c r="N21" s="132" t="s">
        <v>131</v>
      </c>
      <c r="O21" s="132" t="s">
        <v>131</v>
      </c>
      <c r="P21" s="132"/>
      <c r="Q21" s="132"/>
    </row>
    <row r="22" spans="1:24" ht="15" x14ac:dyDescent="0.25">
      <c r="A22" s="3" t="s">
        <v>33</v>
      </c>
      <c r="B22" s="106">
        <v>-72138.16</v>
      </c>
      <c r="C22" s="106">
        <v>-94436.81</v>
      </c>
      <c r="D22" s="107">
        <v>-27754.16</v>
      </c>
      <c r="E22" s="107">
        <v>-41941.480000000003</v>
      </c>
      <c r="F22" s="107">
        <v>-46861.599999999999</v>
      </c>
      <c r="G22" s="107">
        <v>-40851.22</v>
      </c>
      <c r="H22" s="107">
        <v>-4992.5600000000004</v>
      </c>
      <c r="I22" s="107">
        <v>-70364.28</v>
      </c>
      <c r="J22" s="107">
        <v>-22079.87</v>
      </c>
      <c r="K22" s="107">
        <v>9485.7900000000009</v>
      </c>
      <c r="L22" s="107">
        <v>13257.34</v>
      </c>
      <c r="M22" s="108">
        <v>-114570</v>
      </c>
      <c r="N22" s="132" t="s">
        <v>131</v>
      </c>
      <c r="O22" s="132"/>
      <c r="P22" s="132"/>
      <c r="Q22" s="132"/>
    </row>
    <row r="23" spans="1:24" ht="15" x14ac:dyDescent="0.25">
      <c r="A23" s="3" t="s">
        <v>34</v>
      </c>
      <c r="B23" s="106">
        <v>-1067918.6000000001</v>
      </c>
      <c r="C23" s="106">
        <v>-292038.39</v>
      </c>
      <c r="D23" s="106">
        <v>-694232.68</v>
      </c>
      <c r="E23" s="106">
        <v>-1018481.59</v>
      </c>
      <c r="F23" s="106">
        <v>-1369694.45</v>
      </c>
      <c r="G23" s="106">
        <v>-460360.07</v>
      </c>
      <c r="H23" s="107">
        <v>169658.49</v>
      </c>
      <c r="I23" s="107">
        <v>-339684.62</v>
      </c>
      <c r="J23" s="107">
        <v>-1170235</v>
      </c>
      <c r="K23" s="150">
        <v>-997217</v>
      </c>
      <c r="L23" s="108">
        <v>-1445097</v>
      </c>
      <c r="M23" s="108">
        <v>-738908</v>
      </c>
      <c r="N23" s="146" t="s">
        <v>131</v>
      </c>
      <c r="O23" s="132"/>
      <c r="P23" s="132"/>
      <c r="Q23" s="132"/>
    </row>
    <row r="24" spans="1:24" ht="15" x14ac:dyDescent="0.25">
      <c r="A24" s="3" t="s">
        <v>35</v>
      </c>
      <c r="B24" s="106">
        <v>-36880.910000000003</v>
      </c>
      <c r="C24" s="106">
        <v>-37423.46</v>
      </c>
      <c r="D24" s="106">
        <v>-38928.43</v>
      </c>
      <c r="E24" s="106">
        <v>-50561.69</v>
      </c>
      <c r="F24" s="106">
        <v>-20949.73</v>
      </c>
      <c r="G24" s="106">
        <v>-72329.34</v>
      </c>
      <c r="H24" s="106">
        <v>-42914.38</v>
      </c>
      <c r="I24" s="107">
        <v>-50599</v>
      </c>
      <c r="J24" s="107">
        <v>-56153</v>
      </c>
      <c r="K24" s="107">
        <v>-107088</v>
      </c>
      <c r="L24" s="108">
        <v>-84960</v>
      </c>
      <c r="M24" s="108">
        <v>-78333</v>
      </c>
      <c r="N24" s="132" t="s">
        <v>131</v>
      </c>
      <c r="O24" s="132"/>
      <c r="P24" s="132"/>
      <c r="Q24" s="132"/>
    </row>
    <row r="25" spans="1:24" ht="15" x14ac:dyDescent="0.25">
      <c r="A25" s="3" t="s">
        <v>36</v>
      </c>
      <c r="B25" s="74">
        <v>-76701.27</v>
      </c>
      <c r="C25" s="74">
        <v>-60406.34</v>
      </c>
      <c r="D25" s="74">
        <v>-58568.82</v>
      </c>
      <c r="E25" s="74">
        <v>-15717.68</v>
      </c>
      <c r="F25" s="73">
        <v>-60994</v>
      </c>
      <c r="G25" s="73">
        <v>-60726</v>
      </c>
      <c r="H25" s="107">
        <v>-89041</v>
      </c>
      <c r="I25" s="107">
        <v>-64875</v>
      </c>
      <c r="J25" s="107">
        <v>-50070</v>
      </c>
      <c r="K25" s="107">
        <v>-47390</v>
      </c>
      <c r="L25" s="108">
        <v>-49269</v>
      </c>
      <c r="M25" s="108">
        <v>-50712</v>
      </c>
      <c r="N25" s="132" t="s">
        <v>131</v>
      </c>
      <c r="O25" s="132"/>
      <c r="P25" s="132"/>
      <c r="Q25" s="132"/>
    </row>
    <row r="26" spans="1:24" ht="15" x14ac:dyDescent="0.25">
      <c r="A26" s="3" t="s">
        <v>37</v>
      </c>
      <c r="B26" s="74">
        <v>-31507.81</v>
      </c>
      <c r="C26" s="74">
        <v>-27064.400000000001</v>
      </c>
      <c r="D26" s="74">
        <v>34565.230000000003</v>
      </c>
      <c r="E26" s="74">
        <v>22385.360000000001</v>
      </c>
      <c r="F26" s="73">
        <v>45212</v>
      </c>
      <c r="G26" s="73">
        <v>40590</v>
      </c>
      <c r="H26" s="107">
        <v>36532</v>
      </c>
      <c r="I26" s="107">
        <v>31711</v>
      </c>
      <c r="J26" s="107">
        <v>67032</v>
      </c>
      <c r="K26" s="107">
        <v>48391</v>
      </c>
      <c r="L26" s="108">
        <v>-76378</v>
      </c>
      <c r="M26" s="108">
        <v>-39289</v>
      </c>
      <c r="N26" s="132" t="s">
        <v>131</v>
      </c>
      <c r="O26" s="132"/>
      <c r="P26" s="132"/>
      <c r="Q26" s="132"/>
    </row>
    <row r="27" spans="1:24" ht="15" x14ac:dyDescent="0.25">
      <c r="A27" s="3" t="s">
        <v>38</v>
      </c>
      <c r="B27" s="106">
        <v>-54250.23</v>
      </c>
      <c r="C27" s="106">
        <v>-46443.86</v>
      </c>
      <c r="D27" s="107">
        <v>-69359.67</v>
      </c>
      <c r="E27" s="107">
        <v>-10722.22</v>
      </c>
      <c r="F27" s="107">
        <v>-47734.16</v>
      </c>
      <c r="G27" s="107">
        <v>-47651.53</v>
      </c>
      <c r="H27" s="107">
        <v>864.8</v>
      </c>
      <c r="I27" s="107">
        <v>7488.4</v>
      </c>
      <c r="J27" s="107">
        <v>-16313.11</v>
      </c>
      <c r="K27" s="107">
        <v>5460.94</v>
      </c>
      <c r="L27" s="107">
        <v>14621.58</v>
      </c>
      <c r="M27" s="108">
        <v>-129930</v>
      </c>
      <c r="N27" s="146" t="s">
        <v>131</v>
      </c>
      <c r="O27" s="132"/>
      <c r="P27" s="132"/>
      <c r="Q27" s="132"/>
    </row>
    <row r="28" spans="1:24" ht="15" x14ac:dyDescent="0.25">
      <c r="A28" s="3" t="s">
        <v>39</v>
      </c>
      <c r="B28" s="106">
        <v>-57912.4</v>
      </c>
      <c r="C28" s="106">
        <v>-29799.35</v>
      </c>
      <c r="D28" s="106">
        <v>-48379.99</v>
      </c>
      <c r="E28" s="153">
        <v>116276.72</v>
      </c>
      <c r="F28" s="107">
        <v>7085.68</v>
      </c>
      <c r="G28" s="107">
        <v>-121792.73</v>
      </c>
      <c r="H28" s="107">
        <v>-73051.94</v>
      </c>
      <c r="I28" s="150">
        <v>-64567</v>
      </c>
      <c r="J28" s="150">
        <v>-20568</v>
      </c>
      <c r="K28" s="150">
        <v>-33336</v>
      </c>
      <c r="L28" s="108">
        <v>-65977</v>
      </c>
      <c r="M28" s="108">
        <v>-63790</v>
      </c>
      <c r="N28" s="132" t="s">
        <v>131</v>
      </c>
      <c r="O28" s="132"/>
      <c r="P28" s="132"/>
      <c r="Q28" s="132"/>
    </row>
    <row r="29" spans="1:24" ht="15" x14ac:dyDescent="0.25">
      <c r="A29" s="3" t="s">
        <v>40</v>
      </c>
      <c r="B29" s="106">
        <v>-116183.79</v>
      </c>
      <c r="C29" s="106">
        <v>-138310.79</v>
      </c>
      <c r="D29" s="106">
        <v>-105683.89</v>
      </c>
      <c r="E29" s="106">
        <v>-58774.48</v>
      </c>
      <c r="F29" s="106">
        <v>26204.51</v>
      </c>
      <c r="G29" s="106">
        <v>-135317.73000000001</v>
      </c>
      <c r="H29" s="106">
        <v>-81108.39</v>
      </c>
      <c r="I29" s="107">
        <v>-49182.06</v>
      </c>
      <c r="J29" s="107">
        <v>152039.51</v>
      </c>
      <c r="K29" s="107">
        <v>-7435.35</v>
      </c>
      <c r="L29" s="107">
        <v>48381.31</v>
      </c>
      <c r="M29" s="108">
        <v>-56000</v>
      </c>
      <c r="N29" s="146" t="s">
        <v>131</v>
      </c>
      <c r="O29" s="132"/>
      <c r="P29" s="132"/>
      <c r="Q29" s="132"/>
    </row>
    <row r="30" spans="1:24" ht="15" x14ac:dyDescent="0.25">
      <c r="A30" s="3" t="s">
        <v>41</v>
      </c>
      <c r="B30" s="74">
        <v>-319959.64</v>
      </c>
      <c r="C30" s="74">
        <v>-224490.01</v>
      </c>
      <c r="D30" s="74">
        <v>-250484.89</v>
      </c>
      <c r="E30" s="74">
        <v>-108307.2</v>
      </c>
      <c r="F30" s="74">
        <v>-116768.29</v>
      </c>
      <c r="G30" s="154">
        <v>-168379.02</v>
      </c>
      <c r="H30" s="154">
        <v>-110817</v>
      </c>
      <c r="I30" s="150">
        <v>-253141</v>
      </c>
      <c r="J30" s="150">
        <v>-225701</v>
      </c>
      <c r="K30" s="150">
        <v>-401639.75</v>
      </c>
      <c r="L30" s="108">
        <v>-246376.25</v>
      </c>
      <c r="M30" s="113">
        <v>-403617</v>
      </c>
      <c r="N30" s="132" t="s">
        <v>131</v>
      </c>
      <c r="O30" s="132"/>
      <c r="P30" s="132"/>
      <c r="Q30" s="132"/>
    </row>
    <row r="31" spans="1:24" ht="15" x14ac:dyDescent="0.25">
      <c r="A31" s="3" t="s">
        <v>42</v>
      </c>
      <c r="B31" s="74">
        <v>-11641.64</v>
      </c>
      <c r="C31" s="74">
        <v>-13049.38</v>
      </c>
      <c r="D31" s="74">
        <v>-2535.3000000000002</v>
      </c>
      <c r="E31" s="74">
        <v>-3636.24</v>
      </c>
      <c r="F31" s="74">
        <v>-14936.94</v>
      </c>
      <c r="G31" s="74">
        <v>-19721</v>
      </c>
      <c r="H31" s="73">
        <v>-20492</v>
      </c>
      <c r="I31" s="107">
        <v>-17478</v>
      </c>
      <c r="J31" s="107">
        <v>-27835</v>
      </c>
      <c r="K31" s="107">
        <v>-17464</v>
      </c>
      <c r="L31" s="114">
        <v>-58373</v>
      </c>
      <c r="M31" s="108">
        <v>-28874</v>
      </c>
      <c r="N31" s="146" t="s">
        <v>131</v>
      </c>
      <c r="O31" s="146" t="s">
        <v>131</v>
      </c>
      <c r="P31" s="132"/>
      <c r="Q31" s="132"/>
      <c r="R31" s="110"/>
      <c r="S31" s="111"/>
      <c r="T31" s="111"/>
      <c r="U31" s="111"/>
      <c r="V31" s="111"/>
      <c r="W31" s="111"/>
      <c r="X31" s="112"/>
    </row>
    <row r="32" spans="1:24" ht="15" x14ac:dyDescent="0.25">
      <c r="A32" s="3" t="s">
        <v>43</v>
      </c>
      <c r="B32" s="106">
        <v>-72790.25</v>
      </c>
      <c r="C32" s="106">
        <v>-12866.29</v>
      </c>
      <c r="D32" s="106">
        <v>-31450.28</v>
      </c>
      <c r="E32" s="106">
        <v>-68628.83</v>
      </c>
      <c r="F32" s="106">
        <v>-53651.96</v>
      </c>
      <c r="G32" s="106">
        <v>-54481.34</v>
      </c>
      <c r="H32" s="106">
        <v>5063.9399999999996</v>
      </c>
      <c r="I32" s="107">
        <v>44596.17</v>
      </c>
      <c r="J32" s="107">
        <v>-11854.19</v>
      </c>
      <c r="K32" s="107">
        <v>5615.64</v>
      </c>
      <c r="L32" s="107">
        <v>54001.9</v>
      </c>
      <c r="M32" s="115">
        <v>-185810</v>
      </c>
      <c r="N32" s="146" t="s">
        <v>131</v>
      </c>
      <c r="O32" s="132"/>
      <c r="P32" s="132"/>
      <c r="Q32" s="132"/>
    </row>
    <row r="33" spans="1:17" ht="15" x14ac:dyDescent="0.25">
      <c r="A33" s="3" t="s">
        <v>44</v>
      </c>
      <c r="B33" s="106">
        <v>-138447.87</v>
      </c>
      <c r="C33" s="106">
        <v>-100019.22</v>
      </c>
      <c r="D33" s="106">
        <v>-111015.42</v>
      </c>
      <c r="E33" s="106">
        <v>-107447.39</v>
      </c>
      <c r="F33" s="106">
        <v>-87726.73</v>
      </c>
      <c r="G33" s="106">
        <v>-128726.9</v>
      </c>
      <c r="H33" s="106">
        <v>-76652.66</v>
      </c>
      <c r="I33" s="107">
        <v>-113684.72</v>
      </c>
      <c r="J33" s="107">
        <v>-36885.160000000003</v>
      </c>
      <c r="K33" s="107">
        <v>-69758.66</v>
      </c>
      <c r="L33" s="107">
        <v>-695.48</v>
      </c>
      <c r="M33" s="108">
        <v>-247630</v>
      </c>
      <c r="N33" s="146" t="s">
        <v>131</v>
      </c>
      <c r="O33" s="146" t="s">
        <v>131</v>
      </c>
      <c r="P33" s="132"/>
      <c r="Q33" s="132"/>
    </row>
    <row r="34" spans="1:17" ht="15" x14ac:dyDescent="0.25">
      <c r="A34" s="3" t="s">
        <v>45</v>
      </c>
      <c r="B34" s="74">
        <v>-50604.07</v>
      </c>
      <c r="C34" s="74">
        <v>24763.02</v>
      </c>
      <c r="D34" s="74">
        <v>25324.880000000001</v>
      </c>
      <c r="E34" s="74">
        <v>-48110.27</v>
      </c>
      <c r="F34" s="74">
        <v>-57634.95</v>
      </c>
      <c r="G34" s="74">
        <v>-43832.480000000003</v>
      </c>
      <c r="H34" s="74">
        <v>-9664.43</v>
      </c>
      <c r="I34" s="155">
        <v>-59007</v>
      </c>
      <c r="J34" s="155">
        <v>-81817</v>
      </c>
      <c r="K34" s="155">
        <v>-72956</v>
      </c>
      <c r="L34" s="72">
        <v>-43913</v>
      </c>
      <c r="M34" s="72">
        <v>-34899</v>
      </c>
      <c r="N34" s="132" t="s">
        <v>131</v>
      </c>
      <c r="O34" s="132"/>
      <c r="P34" s="132"/>
      <c r="Q34" s="132"/>
    </row>
    <row r="35" spans="1:17" ht="15" x14ac:dyDescent="0.25">
      <c r="A35" s="3" t="s">
        <v>46</v>
      </c>
      <c r="B35" s="106">
        <v>-78513.16</v>
      </c>
      <c r="C35" s="106">
        <v>-71793.119999999995</v>
      </c>
      <c r="D35" s="106">
        <v>-73263.64</v>
      </c>
      <c r="E35" s="106">
        <v>-49585.83</v>
      </c>
      <c r="F35" s="106">
        <v>-123434.18</v>
      </c>
      <c r="G35" s="106">
        <v>-76750.2</v>
      </c>
      <c r="H35" s="106">
        <v>-26246.41</v>
      </c>
      <c r="I35" s="107">
        <v>-62375.79</v>
      </c>
      <c r="J35" s="107">
        <v>40105.69</v>
      </c>
      <c r="K35" s="107">
        <v>88223.01</v>
      </c>
      <c r="L35" s="107">
        <v>663.5</v>
      </c>
      <c r="M35" s="108">
        <v>-156770</v>
      </c>
      <c r="N35" s="146" t="s">
        <v>131</v>
      </c>
      <c r="O35" s="146" t="s">
        <v>131</v>
      </c>
      <c r="P35" s="132"/>
      <c r="Q35" s="132"/>
    </row>
    <row r="36" spans="1:17" ht="15" x14ac:dyDescent="0.25">
      <c r="A36" s="3" t="s">
        <v>47</v>
      </c>
      <c r="B36" s="106">
        <v>-61000.09</v>
      </c>
      <c r="C36" s="106">
        <v>-60155.91</v>
      </c>
      <c r="D36" s="106">
        <v>-50379.67</v>
      </c>
      <c r="E36" s="106">
        <v>-18324.62</v>
      </c>
      <c r="F36" s="106">
        <v>-67075.39</v>
      </c>
      <c r="G36" s="106">
        <v>-47168.52</v>
      </c>
      <c r="H36" s="106">
        <v>-35228.559999999998</v>
      </c>
      <c r="I36" s="107">
        <v>-36644.9</v>
      </c>
      <c r="J36" s="107">
        <v>-35908.26</v>
      </c>
      <c r="K36" s="107">
        <v>-12123.16</v>
      </c>
      <c r="L36" s="107">
        <v>12073.2</v>
      </c>
      <c r="M36" s="108">
        <v>-73230</v>
      </c>
      <c r="N36" s="146" t="s">
        <v>131</v>
      </c>
      <c r="O36" s="146" t="s">
        <v>131</v>
      </c>
      <c r="P36" s="132"/>
      <c r="Q36" s="132"/>
    </row>
    <row r="37" spans="1:17" ht="15" x14ac:dyDescent="0.25">
      <c r="A37" s="3" t="s">
        <v>48</v>
      </c>
      <c r="B37" s="106">
        <v>-16985.919999999998</v>
      </c>
      <c r="C37" s="106">
        <v>-26241.45</v>
      </c>
      <c r="D37" s="106">
        <v>-130424.3</v>
      </c>
      <c r="E37" s="106">
        <v>19574.04</v>
      </c>
      <c r="F37" s="107">
        <v>16206.41</v>
      </c>
      <c r="G37" s="107">
        <v>-48327.67</v>
      </c>
      <c r="H37" s="107">
        <v>26203.64</v>
      </c>
      <c r="I37" s="107">
        <v>1313.59</v>
      </c>
      <c r="J37" s="107">
        <v>-109810</v>
      </c>
      <c r="K37" s="107">
        <v>-91240</v>
      </c>
      <c r="L37" s="108">
        <v>-113840</v>
      </c>
      <c r="M37" s="108">
        <v>-118835</v>
      </c>
      <c r="N37" s="132" t="s">
        <v>131</v>
      </c>
      <c r="O37" s="132" t="s">
        <v>131</v>
      </c>
      <c r="P37" s="132"/>
      <c r="Q37" s="132"/>
    </row>
    <row r="38" spans="1:17" ht="15" x14ac:dyDescent="0.25">
      <c r="A38" s="3" t="s">
        <v>49</v>
      </c>
      <c r="B38" s="106">
        <v>-136280.71</v>
      </c>
      <c r="C38" s="106">
        <v>109047.75</v>
      </c>
      <c r="D38" s="107">
        <v>-163552.68</v>
      </c>
      <c r="E38" s="107">
        <v>-191642.73</v>
      </c>
      <c r="F38" s="107">
        <v>-35582.449999999997</v>
      </c>
      <c r="G38" s="107">
        <v>-190332.09</v>
      </c>
      <c r="H38" s="107">
        <v>-102160.86</v>
      </c>
      <c r="I38" s="107">
        <v>-100811.59</v>
      </c>
      <c r="J38" s="107">
        <v>-49563.22</v>
      </c>
      <c r="K38" s="107">
        <v>-14282.02</v>
      </c>
      <c r="L38" s="108">
        <v>-125570</v>
      </c>
      <c r="M38" s="108">
        <v>-138459</v>
      </c>
      <c r="N38" s="132" t="s">
        <v>131</v>
      </c>
      <c r="O38" s="132"/>
      <c r="P38" s="132"/>
      <c r="Q38" s="132"/>
    </row>
    <row r="39" spans="1:17" ht="15" x14ac:dyDescent="0.25">
      <c r="A39" s="3" t="s">
        <v>50</v>
      </c>
      <c r="B39" s="74">
        <v>-142812.66</v>
      </c>
      <c r="C39" s="74">
        <v>-171188.71</v>
      </c>
      <c r="D39" s="74">
        <v>-93626.04</v>
      </c>
      <c r="E39" s="74">
        <v>-87428.479999999996</v>
      </c>
      <c r="F39" s="73">
        <v>-150609</v>
      </c>
      <c r="G39" s="73">
        <v>-131200</v>
      </c>
      <c r="H39" s="73">
        <v>-104971</v>
      </c>
      <c r="I39" s="107">
        <v>-118047</v>
      </c>
      <c r="J39" s="107">
        <v>-112475</v>
      </c>
      <c r="K39" s="107">
        <v>-110479</v>
      </c>
      <c r="L39" s="108">
        <v>-102328</v>
      </c>
      <c r="M39" s="108">
        <v>-92772</v>
      </c>
      <c r="N39" s="132" t="s">
        <v>131</v>
      </c>
      <c r="O39" s="132"/>
      <c r="P39" s="132"/>
      <c r="Q39" s="132"/>
    </row>
    <row r="40" spans="1:17" ht="15" x14ac:dyDescent="0.25">
      <c r="A40" s="3" t="s">
        <v>51</v>
      </c>
      <c r="B40" s="106">
        <v>-14032.95</v>
      </c>
      <c r="C40" s="106">
        <v>-1905.13</v>
      </c>
      <c r="D40" s="106">
        <v>-7724.55</v>
      </c>
      <c r="E40" s="106">
        <v>16309.29</v>
      </c>
      <c r="F40" s="106">
        <v>-17022.09</v>
      </c>
      <c r="G40" s="106">
        <v>-8509.89</v>
      </c>
      <c r="H40" s="106">
        <v>2475.66</v>
      </c>
      <c r="I40" s="107">
        <v>-27028</v>
      </c>
      <c r="J40" s="107">
        <v>-29064.5</v>
      </c>
      <c r="K40" s="107">
        <v>-30590</v>
      </c>
      <c r="L40" s="108">
        <v>-28664</v>
      </c>
      <c r="M40" s="108">
        <v>-34478</v>
      </c>
      <c r="N40" s="132" t="s">
        <v>131</v>
      </c>
      <c r="O40" s="132"/>
      <c r="P40" s="132"/>
      <c r="Q40" s="132"/>
    </row>
    <row r="41" spans="1:17" x14ac:dyDescent="0.2">
      <c r="A41" s="5"/>
      <c r="L41" s="13"/>
      <c r="M41" s="13"/>
      <c r="N41" s="132"/>
      <c r="O41" s="132"/>
      <c r="P41" s="132"/>
      <c r="Q41" s="132"/>
    </row>
    <row r="42" spans="1:17" ht="15" x14ac:dyDescent="0.25">
      <c r="A42" s="7" t="s">
        <v>16</v>
      </c>
      <c r="B42" s="13"/>
      <c r="C42" s="54"/>
      <c r="D42" s="11"/>
      <c r="E42" s="11"/>
      <c r="F42" s="11"/>
      <c r="G42" s="12"/>
      <c r="H42" s="13"/>
      <c r="I42" s="13"/>
      <c r="J42" s="13"/>
      <c r="K42" s="13"/>
      <c r="L42" s="46"/>
      <c r="M42" s="46"/>
      <c r="N42" s="132"/>
      <c r="O42" s="132"/>
      <c r="P42" s="132"/>
      <c r="Q42" s="132"/>
    </row>
    <row r="43" spans="1:17" x14ac:dyDescent="0.2">
      <c r="A43" s="16" t="s">
        <v>52</v>
      </c>
      <c r="B43" s="122">
        <v>-31009.93</v>
      </c>
      <c r="C43" s="122">
        <v>-43248.19</v>
      </c>
      <c r="D43" s="122">
        <v>-24363.59</v>
      </c>
      <c r="E43" s="122">
        <v>-29053.119999999999</v>
      </c>
      <c r="F43" s="122">
        <v>-28204.65</v>
      </c>
      <c r="G43" s="122">
        <v>-20868.55</v>
      </c>
      <c r="H43" s="122">
        <v>-26710.560000000001</v>
      </c>
      <c r="I43" s="125">
        <v>-19298.27</v>
      </c>
      <c r="J43" s="126">
        <v>-29413</v>
      </c>
      <c r="K43" s="126">
        <v>-37375</v>
      </c>
      <c r="L43" s="126">
        <v>-38050</v>
      </c>
      <c r="M43" s="126">
        <v>-19798</v>
      </c>
      <c r="N43" s="126">
        <v>-20218</v>
      </c>
      <c r="O43" s="126">
        <v>-21178</v>
      </c>
      <c r="P43" s="126">
        <v>-20118</v>
      </c>
      <c r="Q43" s="132"/>
    </row>
    <row r="44" spans="1:17" x14ac:dyDescent="0.2">
      <c r="A44" s="16" t="s">
        <v>53</v>
      </c>
      <c r="B44" s="122">
        <v>-54173.77</v>
      </c>
      <c r="C44" s="122">
        <v>-81569.789999999994</v>
      </c>
      <c r="D44" s="122">
        <v>-22335.35</v>
      </c>
      <c r="E44" s="122">
        <v>-18681.39</v>
      </c>
      <c r="F44" s="122">
        <v>-7320.79</v>
      </c>
      <c r="G44" s="122">
        <v>-31952.959999999999</v>
      </c>
      <c r="H44" s="122">
        <v>-17297.79</v>
      </c>
      <c r="I44" s="122">
        <v>-40529.269999999997</v>
      </c>
      <c r="J44" s="122">
        <v>-9844.27</v>
      </c>
      <c r="K44" s="126">
        <v>-32382</v>
      </c>
      <c r="L44" s="126">
        <v>-32628</v>
      </c>
      <c r="M44" s="126">
        <v>-68135</v>
      </c>
      <c r="N44" s="126">
        <v>-28685</v>
      </c>
      <c r="O44" s="126">
        <v>-28785</v>
      </c>
      <c r="P44" s="126">
        <v>-29435</v>
      </c>
      <c r="Q44" s="132"/>
    </row>
    <row r="45" spans="1:17" x14ac:dyDescent="0.2">
      <c r="A45" s="16" t="s">
        <v>54</v>
      </c>
      <c r="B45" s="122">
        <v>-25136.28</v>
      </c>
      <c r="C45" s="122">
        <v>564.95000000000005</v>
      </c>
      <c r="D45" s="122">
        <v>-13409.37</v>
      </c>
      <c r="E45" s="122">
        <v>-7950.2</v>
      </c>
      <c r="F45" s="122">
        <v>-6928.7</v>
      </c>
      <c r="G45" s="122">
        <v>-24035.08</v>
      </c>
      <c r="H45" s="122">
        <v>-7437.55</v>
      </c>
      <c r="I45" s="122">
        <v>636.98</v>
      </c>
      <c r="J45" s="122">
        <v>-10472.11</v>
      </c>
      <c r="K45" s="126">
        <v>-12347</v>
      </c>
      <c r="L45" s="126">
        <v>-11829</v>
      </c>
      <c r="M45" s="126">
        <v>-26905</v>
      </c>
      <c r="N45" s="126">
        <v>-29285</v>
      </c>
      <c r="O45" s="126">
        <v>-27595</v>
      </c>
      <c r="P45" s="126">
        <v>-27525</v>
      </c>
      <c r="Q45" s="132"/>
    </row>
    <row r="46" spans="1:17" x14ac:dyDescent="0.2">
      <c r="A46" s="16" t="s">
        <v>55</v>
      </c>
      <c r="B46" s="122">
        <v>-8230.67</v>
      </c>
      <c r="C46" s="122">
        <v>-18152.72</v>
      </c>
      <c r="D46" s="122">
        <v>-5118.88</v>
      </c>
      <c r="E46" s="122">
        <v>-91353.64</v>
      </c>
      <c r="F46" s="122">
        <v>14743.93</v>
      </c>
      <c r="G46" s="122">
        <v>13991.93</v>
      </c>
      <c r="H46" s="122">
        <v>7810.62</v>
      </c>
      <c r="I46" s="126">
        <v>-1923</v>
      </c>
      <c r="J46" s="126">
        <v>-359</v>
      </c>
      <c r="K46" s="126">
        <v>-12368</v>
      </c>
      <c r="L46" s="126">
        <v>-15806</v>
      </c>
      <c r="M46" s="126">
        <v>-14519</v>
      </c>
      <c r="N46" s="126">
        <v>-5079</v>
      </c>
      <c r="O46" s="126">
        <v>-5619</v>
      </c>
      <c r="P46" s="126">
        <v>-4699</v>
      </c>
      <c r="Q46" s="132"/>
    </row>
    <row r="47" spans="1:17" x14ac:dyDescent="0.2">
      <c r="A47" s="16" t="s">
        <v>56</v>
      </c>
      <c r="B47" s="122">
        <v>-24132.53</v>
      </c>
      <c r="C47" s="122">
        <v>-15645.27</v>
      </c>
      <c r="D47" s="122">
        <v>-12822.84</v>
      </c>
      <c r="E47" s="122">
        <v>-5945.51</v>
      </c>
      <c r="F47" s="122">
        <v>-12261.15</v>
      </c>
      <c r="G47" s="122">
        <v>-9391.94</v>
      </c>
      <c r="H47" s="122">
        <v>-2174.02</v>
      </c>
      <c r="I47" s="125">
        <v>-10606.34</v>
      </c>
      <c r="J47" s="126">
        <v>-11743</v>
      </c>
      <c r="K47" s="126">
        <v>-21612</v>
      </c>
      <c r="L47" s="126">
        <v>-21719</v>
      </c>
      <c r="M47" s="126">
        <v>-19055</v>
      </c>
      <c r="N47" s="126">
        <v>-15285</v>
      </c>
      <c r="O47" s="126">
        <v>-15605</v>
      </c>
      <c r="P47" s="126">
        <v>-15275</v>
      </c>
      <c r="Q47" s="132"/>
    </row>
    <row r="48" spans="1:17" x14ac:dyDescent="0.2">
      <c r="A48" s="16" t="s">
        <v>57</v>
      </c>
      <c r="B48" s="122">
        <v>-20170.79</v>
      </c>
      <c r="C48" s="122">
        <v>-64257.25</v>
      </c>
      <c r="D48" s="122">
        <v>-9081.83</v>
      </c>
      <c r="E48" s="122">
        <v>-12560.23</v>
      </c>
      <c r="F48" s="122">
        <v>394.49</v>
      </c>
      <c r="G48" s="122">
        <v>-33140.86</v>
      </c>
      <c r="H48" s="122">
        <v>18313.23</v>
      </c>
      <c r="I48" s="122">
        <v>-27654.16</v>
      </c>
      <c r="J48" s="122">
        <v>2754.37</v>
      </c>
      <c r="K48" s="126">
        <v>-24250</v>
      </c>
      <c r="L48" s="126">
        <v>-23892</v>
      </c>
      <c r="M48" s="126">
        <v>25525</v>
      </c>
      <c r="N48" s="126">
        <v>26625</v>
      </c>
      <c r="O48" s="126">
        <v>29625</v>
      </c>
      <c r="P48" s="126">
        <v>31475</v>
      </c>
      <c r="Q48" s="132"/>
    </row>
    <row r="49" spans="1:17" x14ac:dyDescent="0.2">
      <c r="A49" s="16" t="s">
        <v>58</v>
      </c>
      <c r="B49" s="122">
        <v>-94772.64</v>
      </c>
      <c r="C49" s="122">
        <v>-68732.44</v>
      </c>
      <c r="D49" s="122">
        <v>-38416.230000000003</v>
      </c>
      <c r="E49" s="122">
        <v>-82082.649999999994</v>
      </c>
      <c r="F49" s="122">
        <v>-88819.35</v>
      </c>
      <c r="G49" s="122">
        <v>-76918</v>
      </c>
      <c r="H49" s="122">
        <v>-31547.55</v>
      </c>
      <c r="I49" s="122">
        <v>-55422.13</v>
      </c>
      <c r="J49" s="122">
        <v>4329.01</v>
      </c>
      <c r="K49" s="126">
        <v>-55637</v>
      </c>
      <c r="L49" s="126">
        <v>-53351</v>
      </c>
      <c r="M49" s="126">
        <v>-49902</v>
      </c>
      <c r="N49" s="126">
        <v>-48488</v>
      </c>
      <c r="O49" s="126">
        <v>-41564</v>
      </c>
      <c r="P49" s="126">
        <v>-42348</v>
      </c>
      <c r="Q49" s="132"/>
    </row>
    <row r="50" spans="1:17" x14ac:dyDescent="0.2">
      <c r="A50" s="16" t="s">
        <v>59</v>
      </c>
      <c r="B50" s="122">
        <v>-17952.009999999998</v>
      </c>
      <c r="C50" s="122">
        <v>79167.69</v>
      </c>
      <c r="D50" s="122">
        <v>-14701.41</v>
      </c>
      <c r="E50" s="122">
        <v>2881.65</v>
      </c>
      <c r="F50" s="122">
        <v>136478.04999999999</v>
      </c>
      <c r="G50" s="122">
        <v>-205248.64000000001</v>
      </c>
      <c r="H50" s="122">
        <v>-7821.47</v>
      </c>
      <c r="I50" s="126">
        <v>-20964</v>
      </c>
      <c r="J50" s="126">
        <v>-19908</v>
      </c>
      <c r="K50" s="126">
        <v>-23272</v>
      </c>
      <c r="L50" s="126">
        <v>-23562</v>
      </c>
      <c r="M50" s="126">
        <v>-33751</v>
      </c>
      <c r="N50" s="126">
        <v>-30964</v>
      </c>
      <c r="O50" s="126">
        <v>-30762</v>
      </c>
      <c r="P50" s="126">
        <v>-30961</v>
      </c>
      <c r="Q50" s="132"/>
    </row>
    <row r="51" spans="1:17" x14ac:dyDescent="0.2">
      <c r="A51" s="16" t="s">
        <v>60</v>
      </c>
      <c r="B51" s="122">
        <v>-57400.87</v>
      </c>
      <c r="C51" s="122">
        <v>-78784.08</v>
      </c>
      <c r="D51" s="122">
        <v>-11812.99</v>
      </c>
      <c r="E51" s="122">
        <v>-22034.83</v>
      </c>
      <c r="F51" s="122">
        <v>-30352.25</v>
      </c>
      <c r="G51" s="122">
        <v>-48785.78</v>
      </c>
      <c r="H51" s="122">
        <v>-21147.69</v>
      </c>
      <c r="I51" s="126">
        <v>-20159</v>
      </c>
      <c r="J51" s="126">
        <v>-41460</v>
      </c>
      <c r="K51" s="126">
        <v>-76518</v>
      </c>
      <c r="L51" s="126">
        <v>-65565</v>
      </c>
      <c r="M51" s="126">
        <v>-53246</v>
      </c>
      <c r="N51" s="126">
        <v>-51686</v>
      </c>
      <c r="O51" s="126">
        <v>-40176</v>
      </c>
      <c r="P51" s="126">
        <v>-39216</v>
      </c>
      <c r="Q51" s="132"/>
    </row>
    <row r="52" spans="1:17" x14ac:dyDescent="0.2">
      <c r="A52" s="16" t="s">
        <v>61</v>
      </c>
      <c r="B52" s="122">
        <v>-141523.19</v>
      </c>
      <c r="C52" s="122">
        <v>-12203.55</v>
      </c>
      <c r="D52" s="122">
        <v>-85345.77</v>
      </c>
      <c r="E52" s="122">
        <v>-79300.69</v>
      </c>
      <c r="F52" s="122">
        <v>-73387.95</v>
      </c>
      <c r="G52" s="122">
        <v>-65310.63</v>
      </c>
      <c r="H52" s="122">
        <v>-67140.59</v>
      </c>
      <c r="I52" s="126">
        <v>-86177</v>
      </c>
      <c r="J52" s="126">
        <v>-117888</v>
      </c>
      <c r="K52" s="126">
        <v>-68913</v>
      </c>
      <c r="L52" s="126">
        <v>-118216</v>
      </c>
      <c r="M52" s="126">
        <v>-207954</v>
      </c>
      <c r="N52" s="126">
        <v>-174790</v>
      </c>
      <c r="O52" s="126">
        <v>-161610</v>
      </c>
      <c r="P52" s="132"/>
      <c r="Q52" s="132"/>
    </row>
    <row r="53" spans="1:17" x14ac:dyDescent="0.2">
      <c r="A53" s="16" t="s">
        <v>62</v>
      </c>
      <c r="B53" s="122">
        <v>-13142.65</v>
      </c>
      <c r="C53" s="122">
        <v>-763.83</v>
      </c>
      <c r="D53" s="122">
        <v>-6649.17</v>
      </c>
      <c r="E53" s="122">
        <v>-9132.16</v>
      </c>
      <c r="F53" s="122">
        <v>-9230.5300000000007</v>
      </c>
      <c r="G53" s="122">
        <v>-7097.3379999999997</v>
      </c>
      <c r="H53" s="122">
        <v>-3113.35</v>
      </c>
      <c r="I53" s="126">
        <v>-9885</v>
      </c>
      <c r="J53" s="126">
        <v>-10402</v>
      </c>
      <c r="K53" s="126">
        <v>-12192</v>
      </c>
      <c r="L53" s="126">
        <v>-12357</v>
      </c>
      <c r="M53" s="126">
        <v>-10215</v>
      </c>
      <c r="N53" s="126">
        <v>-8405</v>
      </c>
      <c r="O53" s="126">
        <v>-7095</v>
      </c>
      <c r="P53" s="126">
        <v>-5695</v>
      </c>
      <c r="Q53" s="132"/>
    </row>
    <row r="54" spans="1:17" x14ac:dyDescent="0.2">
      <c r="A54" s="16" t="s">
        <v>63</v>
      </c>
      <c r="B54" s="122">
        <v>-56815.6</v>
      </c>
      <c r="C54" s="122">
        <v>-80554.03</v>
      </c>
      <c r="D54" s="122">
        <v>-49902.13</v>
      </c>
      <c r="E54" s="122">
        <v>-31155.119999999999</v>
      </c>
      <c r="F54" s="122">
        <v>-56873.23</v>
      </c>
      <c r="G54" s="122">
        <v>-43532.88</v>
      </c>
      <c r="H54" s="122">
        <v>-39196.82</v>
      </c>
      <c r="I54" s="122">
        <v>-1362.78</v>
      </c>
      <c r="J54" s="126">
        <v>-73497</v>
      </c>
      <c r="K54" s="126">
        <v>-59052</v>
      </c>
      <c r="L54" s="126">
        <v>-60539</v>
      </c>
      <c r="M54" s="126">
        <v>-112829</v>
      </c>
      <c r="N54" s="126">
        <v>-108018</v>
      </c>
      <c r="O54" s="126">
        <v>-87768</v>
      </c>
      <c r="P54" s="126">
        <v>-88507</v>
      </c>
      <c r="Q54" s="132"/>
    </row>
    <row r="55" spans="1:17" x14ac:dyDescent="0.2">
      <c r="A55" s="16" t="s">
        <v>64</v>
      </c>
      <c r="B55" s="122">
        <v>424.81</v>
      </c>
      <c r="C55" s="122">
        <v>-32866.06</v>
      </c>
      <c r="D55" s="122">
        <v>-14887.23</v>
      </c>
      <c r="E55" s="122">
        <v>12584.56</v>
      </c>
      <c r="F55" s="122">
        <v>-10655.67</v>
      </c>
      <c r="G55" s="122">
        <v>-40279.06</v>
      </c>
      <c r="H55" s="122">
        <v>-7852.18</v>
      </c>
      <c r="I55" s="126">
        <v>-11295</v>
      </c>
      <c r="J55" s="126">
        <v>-11797</v>
      </c>
      <c r="K55" s="126">
        <v>-21639</v>
      </c>
      <c r="L55" s="126">
        <v>-22487</v>
      </c>
      <c r="M55" s="126">
        <v>-11953</v>
      </c>
      <c r="N55" s="126">
        <v>-12020</v>
      </c>
      <c r="O55" s="126">
        <v>-12106</v>
      </c>
      <c r="P55" s="126">
        <v>-11692</v>
      </c>
      <c r="Q55" s="132"/>
    </row>
    <row r="56" spans="1:17" x14ac:dyDescent="0.2">
      <c r="A56" s="16" t="s">
        <v>65</v>
      </c>
      <c r="B56" s="122">
        <v>-36080.67</v>
      </c>
      <c r="C56" s="122">
        <v>-42523.59</v>
      </c>
      <c r="D56" s="122">
        <v>2194.62</v>
      </c>
      <c r="E56" s="122">
        <v>-41966.36</v>
      </c>
      <c r="F56" s="122">
        <v>-26935.21</v>
      </c>
      <c r="G56" s="122">
        <v>-17136.57</v>
      </c>
      <c r="H56" s="122">
        <v>-14735.79</v>
      </c>
      <c r="I56" s="126">
        <v>-24576</v>
      </c>
      <c r="J56" s="126">
        <v>-25801</v>
      </c>
      <c r="K56" s="126">
        <v>-21066</v>
      </c>
      <c r="L56" s="126">
        <v>-31665</v>
      </c>
      <c r="M56" s="126">
        <v>-6800</v>
      </c>
      <c r="N56" s="126">
        <v>-10550</v>
      </c>
      <c r="O56" s="126">
        <v>-9720</v>
      </c>
      <c r="P56" s="126">
        <v>-9040</v>
      </c>
      <c r="Q56" s="132"/>
    </row>
    <row r="57" spans="1:17" x14ac:dyDescent="0.2">
      <c r="A57" s="16" t="s">
        <v>66</v>
      </c>
      <c r="B57" s="122">
        <v>-77182.100000000006</v>
      </c>
      <c r="C57" s="122">
        <v>-69325.58</v>
      </c>
      <c r="D57" s="122">
        <v>-41911.64</v>
      </c>
      <c r="E57" s="122">
        <v>-29518.09</v>
      </c>
      <c r="F57" s="122">
        <v>-21372.639999999999</v>
      </c>
      <c r="G57" s="122">
        <v>-48850.6</v>
      </c>
      <c r="H57" s="122">
        <v>-55687.63</v>
      </c>
      <c r="I57" s="122">
        <v>-6251.37</v>
      </c>
      <c r="J57" s="125">
        <v>-6779.97</v>
      </c>
      <c r="K57" s="125">
        <v>-50570.1</v>
      </c>
      <c r="L57" s="126">
        <v>-123033</v>
      </c>
      <c r="M57" s="126">
        <v>-96103</v>
      </c>
      <c r="N57" s="126">
        <v>-129623</v>
      </c>
      <c r="O57" s="126">
        <v>-75643</v>
      </c>
      <c r="P57" s="126">
        <v>-75663</v>
      </c>
      <c r="Q57" s="132"/>
    </row>
    <row r="58" spans="1:17" x14ac:dyDescent="0.2">
      <c r="A58" s="16" t="s">
        <v>67</v>
      </c>
      <c r="B58" s="122">
        <v>2389.29</v>
      </c>
      <c r="C58" s="122">
        <v>13887.06</v>
      </c>
      <c r="D58" s="122">
        <v>-9873.43</v>
      </c>
      <c r="E58" s="122">
        <v>14981.17</v>
      </c>
      <c r="F58" s="122">
        <v>-9937.07</v>
      </c>
      <c r="G58" s="122">
        <v>-17460.099999999999</v>
      </c>
      <c r="H58" s="122">
        <v>12280.61</v>
      </c>
      <c r="I58" s="125">
        <v>-4556.17</v>
      </c>
      <c r="J58" s="125">
        <v>28087.97</v>
      </c>
      <c r="K58" s="126">
        <v>1373</v>
      </c>
      <c r="L58" s="126">
        <v>3449</v>
      </c>
      <c r="M58" s="126">
        <v>-2920</v>
      </c>
      <c r="N58" s="126">
        <v>-3540</v>
      </c>
      <c r="O58" s="126">
        <v>-9230</v>
      </c>
      <c r="P58" s="126">
        <v>-14530</v>
      </c>
      <c r="Q58" s="132"/>
    </row>
    <row r="59" spans="1:17" x14ac:dyDescent="0.2">
      <c r="A59" s="16" t="s">
        <v>68</v>
      </c>
      <c r="B59" s="122">
        <v>-18976.07</v>
      </c>
      <c r="C59" s="122">
        <v>-2035.07</v>
      </c>
      <c r="D59" s="122">
        <v>-7854.53</v>
      </c>
      <c r="E59" s="122">
        <v>-20846.66</v>
      </c>
      <c r="F59" s="122">
        <v>-6802.47</v>
      </c>
      <c r="G59" s="122">
        <v>-7539.68</v>
      </c>
      <c r="H59" s="122">
        <v>-5170.8599999999997</v>
      </c>
      <c r="I59" s="126">
        <v>-15175</v>
      </c>
      <c r="J59" s="126">
        <v>-14520</v>
      </c>
      <c r="K59" s="126">
        <v>-24934</v>
      </c>
      <c r="L59" s="126">
        <v>-24875</v>
      </c>
      <c r="M59" s="126">
        <v>1805</v>
      </c>
      <c r="N59" s="126">
        <v>7675</v>
      </c>
      <c r="O59" s="126">
        <v>6995</v>
      </c>
      <c r="P59" s="126">
        <v>6905</v>
      </c>
      <c r="Q59" s="132"/>
    </row>
    <row r="60" spans="1:17" x14ac:dyDescent="0.2">
      <c r="A60" s="16" t="s">
        <v>69</v>
      </c>
      <c r="B60" s="122">
        <v>-20810.57</v>
      </c>
      <c r="C60" s="122">
        <v>51055.38</v>
      </c>
      <c r="D60" s="122">
        <v>-26954.400000000001</v>
      </c>
      <c r="E60" s="122">
        <v>-48.87</v>
      </c>
      <c r="F60" s="122">
        <v>-37318.31</v>
      </c>
      <c r="G60" s="122">
        <v>-33375.019999999997</v>
      </c>
      <c r="H60" s="122">
        <v>-24026.67</v>
      </c>
      <c r="I60" s="125">
        <v>-23639.58</v>
      </c>
      <c r="J60" s="126">
        <v>-30326</v>
      </c>
      <c r="K60" s="126">
        <v>-24878</v>
      </c>
      <c r="L60" s="126">
        <v>-25145</v>
      </c>
      <c r="M60" s="126">
        <v>-45155</v>
      </c>
      <c r="N60" s="126">
        <v>-54995</v>
      </c>
      <c r="O60" s="126">
        <v>-41025</v>
      </c>
      <c r="P60" s="126">
        <v>-40805</v>
      </c>
      <c r="Q60" s="132"/>
    </row>
    <row r="61" spans="1:17" x14ac:dyDescent="0.2">
      <c r="A61" s="16" t="s">
        <v>70</v>
      </c>
      <c r="B61" s="122">
        <v>-87120.61</v>
      </c>
      <c r="C61" s="122">
        <v>-100088.82</v>
      </c>
      <c r="D61" s="122">
        <v>4532.3900000000003</v>
      </c>
      <c r="E61" s="122">
        <v>36065.74</v>
      </c>
      <c r="F61" s="122">
        <v>-49067.16</v>
      </c>
      <c r="G61" s="122">
        <v>-36843.32</v>
      </c>
      <c r="H61" s="122">
        <v>108236.76</v>
      </c>
      <c r="I61" s="122">
        <v>82018.58</v>
      </c>
      <c r="J61" s="125">
        <v>44728.66</v>
      </c>
      <c r="K61" s="126">
        <v>-39482</v>
      </c>
      <c r="L61" s="126">
        <v>-40200</v>
      </c>
      <c r="M61" s="126">
        <v>-18610</v>
      </c>
      <c r="N61" s="126">
        <v>107530</v>
      </c>
      <c r="O61" s="126">
        <v>66740</v>
      </c>
      <c r="P61" s="126">
        <v>34470</v>
      </c>
      <c r="Q61" s="132"/>
    </row>
    <row r="62" spans="1:17" x14ac:dyDescent="0.2">
      <c r="A62" s="16" t="s">
        <v>71</v>
      </c>
      <c r="B62" s="122">
        <v>-29217.1</v>
      </c>
      <c r="C62" s="122">
        <v>-20309.509999999998</v>
      </c>
      <c r="D62" s="122">
        <v>-17046.509999999998</v>
      </c>
      <c r="E62" s="122">
        <v>-12417.78</v>
      </c>
      <c r="F62" s="122">
        <v>-22580.35</v>
      </c>
      <c r="G62" s="122">
        <v>-30339.9</v>
      </c>
      <c r="H62" s="122">
        <v>-7366.99</v>
      </c>
      <c r="I62" s="126">
        <v>-27971</v>
      </c>
      <c r="J62" s="126">
        <v>-27771</v>
      </c>
      <c r="K62" s="126">
        <v>-18216</v>
      </c>
      <c r="L62" s="126">
        <v>-16547</v>
      </c>
      <c r="M62" s="126">
        <v>-41062</v>
      </c>
      <c r="N62" s="126">
        <v>-32471</v>
      </c>
      <c r="O62" s="126">
        <v>-29281</v>
      </c>
      <c r="P62" s="126">
        <v>-29961</v>
      </c>
      <c r="Q62" s="132"/>
    </row>
    <row r="63" spans="1:17" x14ac:dyDescent="0.2">
      <c r="A63" s="16" t="s">
        <v>72</v>
      </c>
      <c r="B63" s="122">
        <v>-22389.61</v>
      </c>
      <c r="C63" s="122">
        <v>-18322.05</v>
      </c>
      <c r="D63" s="122">
        <v>-23102.51</v>
      </c>
      <c r="E63" s="122">
        <v>-21826.55</v>
      </c>
      <c r="F63" s="122">
        <v>31900.31</v>
      </c>
      <c r="G63" s="122">
        <v>132312.06</v>
      </c>
      <c r="H63" s="122">
        <v>69224</v>
      </c>
      <c r="I63" s="125">
        <v>88901.74</v>
      </c>
      <c r="J63" s="126">
        <v>75452</v>
      </c>
      <c r="K63" s="126">
        <v>43280</v>
      </c>
      <c r="L63" s="126">
        <v>46762</v>
      </c>
      <c r="M63" s="126">
        <v>38563</v>
      </c>
      <c r="N63" s="126">
        <v>52363</v>
      </c>
      <c r="O63" s="126">
        <v>51653</v>
      </c>
      <c r="P63" s="126">
        <v>52743</v>
      </c>
      <c r="Q63" s="132"/>
    </row>
    <row r="64" spans="1:17" x14ac:dyDescent="0.2">
      <c r="A64" s="16" t="s">
        <v>73</v>
      </c>
      <c r="B64" s="122">
        <v>-46150.75</v>
      </c>
      <c r="C64" s="122">
        <v>-154554.04</v>
      </c>
      <c r="D64" s="122">
        <v>-120011.58</v>
      </c>
      <c r="E64" s="122">
        <v>-132455.57999999999</v>
      </c>
      <c r="F64" s="122">
        <v>36354.99</v>
      </c>
      <c r="G64" s="122">
        <v>103471.07</v>
      </c>
      <c r="H64" s="122">
        <v>-147212.17000000001</v>
      </c>
      <c r="I64" s="122">
        <v>-109262.73</v>
      </c>
      <c r="J64" s="126">
        <v>-119758</v>
      </c>
      <c r="K64" s="126">
        <v>-85099</v>
      </c>
      <c r="L64" s="126">
        <v>-81408</v>
      </c>
      <c r="M64" s="126">
        <v>-142679</v>
      </c>
      <c r="N64" s="126">
        <v>-142069</v>
      </c>
      <c r="O64" s="126">
        <v>-124179</v>
      </c>
      <c r="P64" s="126">
        <v>-120359</v>
      </c>
      <c r="Q64" s="132"/>
    </row>
    <row r="65" spans="1:17" x14ac:dyDescent="0.2">
      <c r="A65" s="16" t="s">
        <v>1</v>
      </c>
      <c r="B65" s="122">
        <v>-11664.93</v>
      </c>
      <c r="C65" s="122">
        <v>1172.79</v>
      </c>
      <c r="D65" s="122">
        <v>-4036.66</v>
      </c>
      <c r="E65" s="122">
        <v>-9075.2099999999991</v>
      </c>
      <c r="F65" s="122">
        <v>-14499.01</v>
      </c>
      <c r="G65" s="122">
        <v>-17189.18</v>
      </c>
      <c r="H65" s="122">
        <v>7471.48</v>
      </c>
      <c r="I65" s="125">
        <v>-13928.9</v>
      </c>
      <c r="J65" s="126">
        <v>-21358</v>
      </c>
      <c r="K65" s="126">
        <v>-25570</v>
      </c>
      <c r="L65" s="126">
        <v>-26856</v>
      </c>
      <c r="M65" s="126">
        <v>-37397</v>
      </c>
      <c r="N65" s="126">
        <v>-24592</v>
      </c>
      <c r="O65" s="126">
        <v>-27672</v>
      </c>
      <c r="P65" s="126">
        <v>-27132</v>
      </c>
      <c r="Q65" s="132"/>
    </row>
    <row r="66" spans="1:17" x14ac:dyDescent="0.2">
      <c r="A66" s="16" t="s">
        <v>74</v>
      </c>
      <c r="B66" s="122">
        <v>-208183.33</v>
      </c>
      <c r="C66" s="122">
        <v>-380808.56</v>
      </c>
      <c r="D66" s="122">
        <v>-335300.31</v>
      </c>
      <c r="E66" s="122">
        <v>-572912.39</v>
      </c>
      <c r="F66" s="122">
        <v>-128863.77</v>
      </c>
      <c r="G66" s="122">
        <v>-209110.99</v>
      </c>
      <c r="H66" s="122">
        <v>-338820.96</v>
      </c>
      <c r="I66" s="125">
        <v>151815.21</v>
      </c>
      <c r="J66" s="126">
        <v>16614</v>
      </c>
      <c r="K66" s="126">
        <v>-564734</v>
      </c>
      <c r="L66" s="126">
        <v>-511536</v>
      </c>
      <c r="M66" s="126">
        <v>-275252</v>
      </c>
      <c r="N66" s="126">
        <v>-238845</v>
      </c>
      <c r="O66" s="126">
        <v>-240371</v>
      </c>
      <c r="P66" s="132"/>
      <c r="Q66" s="132"/>
    </row>
    <row r="67" spans="1:17" x14ac:dyDescent="0.2">
      <c r="A67" s="16" t="s">
        <v>75</v>
      </c>
      <c r="B67" s="122">
        <v>-48785.47</v>
      </c>
      <c r="C67" s="122">
        <v>-4362.21</v>
      </c>
      <c r="D67" s="122">
        <v>-58783.99</v>
      </c>
      <c r="E67" s="122">
        <v>-21115.919999999998</v>
      </c>
      <c r="F67" s="122">
        <v>-21248.43</v>
      </c>
      <c r="G67" s="122">
        <v>-24854.84</v>
      </c>
      <c r="H67" s="122">
        <v>-14688.97</v>
      </c>
      <c r="I67" s="126">
        <v>-30619</v>
      </c>
      <c r="J67" s="126">
        <v>-30978</v>
      </c>
      <c r="K67" s="126">
        <v>-25898</v>
      </c>
      <c r="L67" s="126">
        <v>-26443</v>
      </c>
      <c r="M67" s="126">
        <v>-66433</v>
      </c>
      <c r="N67" s="126">
        <v>-67050</v>
      </c>
      <c r="O67" s="126">
        <v>-39494</v>
      </c>
      <c r="P67" s="126">
        <v>-39120</v>
      </c>
      <c r="Q67" s="132"/>
    </row>
    <row r="68" spans="1:17" x14ac:dyDescent="0.2">
      <c r="A68" s="16" t="s">
        <v>76</v>
      </c>
      <c r="B68" s="122">
        <v>-82208.88</v>
      </c>
      <c r="C68" s="122">
        <v>-56535.14</v>
      </c>
      <c r="D68" s="122">
        <v>-76530.05</v>
      </c>
      <c r="E68" s="122">
        <v>-9930.94</v>
      </c>
      <c r="F68" s="122">
        <v>90797.72</v>
      </c>
      <c r="G68" s="122">
        <v>98697.09</v>
      </c>
      <c r="H68" s="122">
        <v>62306.64</v>
      </c>
      <c r="I68" s="126">
        <v>21811</v>
      </c>
      <c r="J68" s="126">
        <v>57218</v>
      </c>
      <c r="K68" s="126">
        <v>56009</v>
      </c>
      <c r="L68" s="126">
        <v>36875</v>
      </c>
      <c r="M68" s="126">
        <v>40265</v>
      </c>
      <c r="N68" s="126">
        <v>41994</v>
      </c>
      <c r="O68" s="126">
        <v>41773</v>
      </c>
      <c r="P68" s="132"/>
      <c r="Q68" s="132"/>
    </row>
    <row r="69" spans="1:17" x14ac:dyDescent="0.2">
      <c r="A69" s="16" t="s">
        <v>77</v>
      </c>
      <c r="B69" s="122">
        <v>24371.65</v>
      </c>
      <c r="C69" s="122">
        <v>2621.81</v>
      </c>
      <c r="D69" s="122">
        <v>23959.3</v>
      </c>
      <c r="E69" s="122">
        <v>-12192.94</v>
      </c>
      <c r="F69" s="122">
        <v>-26885.06</v>
      </c>
      <c r="G69" s="122">
        <v>4644.63</v>
      </c>
      <c r="H69" s="122">
        <v>2764.54</v>
      </c>
      <c r="I69" s="125">
        <v>36196.18</v>
      </c>
      <c r="J69" s="126">
        <v>-3741</v>
      </c>
      <c r="K69" s="126">
        <v>-33826</v>
      </c>
      <c r="L69" s="126">
        <v>-26358</v>
      </c>
      <c r="M69" s="126">
        <v>-53275</v>
      </c>
      <c r="N69" s="126">
        <v>-43285</v>
      </c>
      <c r="O69" s="126">
        <v>-43605</v>
      </c>
      <c r="P69" s="126">
        <v>-42925</v>
      </c>
      <c r="Q69" s="132"/>
    </row>
    <row r="70" spans="1:17" x14ac:dyDescent="0.2">
      <c r="A70" s="16" t="s">
        <v>78</v>
      </c>
      <c r="B70" s="122">
        <v>-30103.7</v>
      </c>
      <c r="C70" s="122">
        <v>-8698.67</v>
      </c>
      <c r="D70" s="122">
        <v>7432.42</v>
      </c>
      <c r="E70" s="122">
        <v>-9097.74</v>
      </c>
      <c r="F70" s="122">
        <v>-3837.81</v>
      </c>
      <c r="G70" s="122">
        <v>-6809.84</v>
      </c>
      <c r="H70" s="122">
        <v>7435.7</v>
      </c>
      <c r="I70" s="126">
        <v>2114</v>
      </c>
      <c r="J70" s="126">
        <v>2311</v>
      </c>
      <c r="K70" s="126">
        <v>-2588</v>
      </c>
      <c r="L70" s="126">
        <v>-2545</v>
      </c>
      <c r="M70" s="126">
        <v>-4473</v>
      </c>
      <c r="N70" s="126">
        <v>-10803</v>
      </c>
      <c r="O70" s="126">
        <v>-11323</v>
      </c>
      <c r="P70" s="126">
        <v>-10493</v>
      </c>
      <c r="Q70" s="132"/>
    </row>
    <row r="71" spans="1:17" x14ac:dyDescent="0.2">
      <c r="A71" s="16" t="s">
        <v>79</v>
      </c>
      <c r="B71" s="122">
        <v>-67167.31</v>
      </c>
      <c r="C71" s="122">
        <v>-35262.93</v>
      </c>
      <c r="D71" s="122">
        <v>-14654.82</v>
      </c>
      <c r="E71" s="122">
        <v>-12655.27</v>
      </c>
      <c r="F71" s="122">
        <v>-74751.009999999995</v>
      </c>
      <c r="G71" s="122">
        <v>45504.3</v>
      </c>
      <c r="H71" s="122">
        <v>1528.08</v>
      </c>
      <c r="I71" s="122">
        <v>-38611.160000000003</v>
      </c>
      <c r="J71" s="122">
        <v>41992.12</v>
      </c>
      <c r="K71" s="125">
        <v>-39941</v>
      </c>
      <c r="L71" s="126">
        <v>-42190</v>
      </c>
      <c r="M71" s="126">
        <v>12087</v>
      </c>
      <c r="N71" s="126">
        <v>1855</v>
      </c>
      <c r="O71" s="126">
        <v>11293</v>
      </c>
      <c r="P71" s="126">
        <v>11775</v>
      </c>
      <c r="Q71" s="132"/>
    </row>
    <row r="72" spans="1:17" x14ac:dyDescent="0.2">
      <c r="A72" s="16" t="s">
        <v>80</v>
      </c>
      <c r="B72" s="122">
        <v>-44133.45</v>
      </c>
      <c r="C72" s="122">
        <v>-30250.44</v>
      </c>
      <c r="D72" s="122">
        <v>-22770.85</v>
      </c>
      <c r="E72" s="122">
        <v>-19303.849999999999</v>
      </c>
      <c r="F72" s="122">
        <v>-32441.41</v>
      </c>
      <c r="G72" s="122">
        <v>-29648.89</v>
      </c>
      <c r="H72" s="122">
        <v>-13121.58</v>
      </c>
      <c r="I72" s="125">
        <v>-27811.22</v>
      </c>
      <c r="J72" s="126">
        <v>-29683</v>
      </c>
      <c r="K72" s="126">
        <v>-34452</v>
      </c>
      <c r="L72" s="126">
        <v>-35703</v>
      </c>
      <c r="M72" s="126">
        <v>-31710</v>
      </c>
      <c r="N72" s="126">
        <v>-33460</v>
      </c>
      <c r="O72" s="126">
        <v>-34910</v>
      </c>
      <c r="P72" s="126">
        <v>-34360</v>
      </c>
      <c r="Q72" s="132"/>
    </row>
    <row r="73" spans="1:17" x14ac:dyDescent="0.2">
      <c r="A73" s="16" t="s">
        <v>81</v>
      </c>
      <c r="B73" s="122">
        <v>73259.89</v>
      </c>
      <c r="C73" s="122">
        <v>-19361.25</v>
      </c>
      <c r="D73" s="122">
        <v>-48534.07</v>
      </c>
      <c r="E73" s="122">
        <v>-20087.43</v>
      </c>
      <c r="F73" s="122">
        <v>-31470.87</v>
      </c>
      <c r="G73" s="122">
        <v>-13144.8</v>
      </c>
      <c r="H73" s="122">
        <v>33377.67</v>
      </c>
      <c r="I73" s="122">
        <v>72560.210000000006</v>
      </c>
      <c r="J73" s="125">
        <v>89054.74</v>
      </c>
      <c r="K73" s="125">
        <v>-28951</v>
      </c>
      <c r="L73" s="126">
        <v>-27506</v>
      </c>
      <c r="M73" s="126">
        <v>-41453</v>
      </c>
      <c r="N73" s="126">
        <v>-32053</v>
      </c>
      <c r="O73" s="126">
        <v>-33353</v>
      </c>
      <c r="P73" s="126">
        <v>-32603</v>
      </c>
      <c r="Q73" s="132"/>
    </row>
    <row r="74" spans="1:17" x14ac:dyDescent="0.2">
      <c r="A74" s="16" t="s">
        <v>82</v>
      </c>
      <c r="B74" s="122">
        <v>-54113</v>
      </c>
      <c r="C74" s="122">
        <v>17879.919999999998</v>
      </c>
      <c r="D74" s="122">
        <v>6042.21</v>
      </c>
      <c r="E74" s="122">
        <v>-28559.85</v>
      </c>
      <c r="F74" s="122">
        <v>-21136.84</v>
      </c>
      <c r="G74" s="122">
        <v>23512.63</v>
      </c>
      <c r="H74" s="122">
        <v>-37348.39</v>
      </c>
      <c r="I74" s="122">
        <v>-35340.49</v>
      </c>
      <c r="J74" s="125">
        <v>-23099.86</v>
      </c>
      <c r="K74" s="126">
        <v>-78146</v>
      </c>
      <c r="L74" s="126">
        <v>-75450</v>
      </c>
      <c r="M74" s="126">
        <v>-54203</v>
      </c>
      <c r="N74" s="126">
        <v>-65896</v>
      </c>
      <c r="O74" s="126">
        <v>-75002</v>
      </c>
      <c r="P74" s="132"/>
      <c r="Q74" s="132"/>
    </row>
    <row r="75" spans="1:17" x14ac:dyDescent="0.2">
      <c r="A75" s="16" t="s">
        <v>83</v>
      </c>
      <c r="B75" s="122">
        <v>-119081.9</v>
      </c>
      <c r="C75" s="122">
        <v>40076.699999999997</v>
      </c>
      <c r="D75" s="122">
        <v>-83970.87</v>
      </c>
      <c r="E75" s="122">
        <v>-37854.67</v>
      </c>
      <c r="F75" s="122">
        <v>28013.66</v>
      </c>
      <c r="G75" s="122">
        <v>-84352.83</v>
      </c>
      <c r="H75" s="122">
        <v>-45138.15</v>
      </c>
      <c r="I75" s="122">
        <v>-89044.800000000003</v>
      </c>
      <c r="J75" s="122">
        <v>-8142.45</v>
      </c>
      <c r="K75" s="126">
        <v>-153850</v>
      </c>
      <c r="L75" s="126">
        <v>-716242</v>
      </c>
      <c r="M75" s="126">
        <v>-288351</v>
      </c>
      <c r="N75" s="126">
        <v>-273803</v>
      </c>
      <c r="O75" s="126">
        <v>-271662</v>
      </c>
      <c r="P75" s="132"/>
      <c r="Q75" s="132"/>
    </row>
    <row r="76" spans="1:17" x14ac:dyDescent="0.2">
      <c r="A76" s="16" t="s">
        <v>84</v>
      </c>
      <c r="B76" s="122">
        <v>-59039.81</v>
      </c>
      <c r="C76" s="122">
        <v>-66926.86</v>
      </c>
      <c r="D76" s="122">
        <v>-16024.43</v>
      </c>
      <c r="E76" s="122">
        <v>-32432.05</v>
      </c>
      <c r="F76" s="122">
        <v>-36080.04</v>
      </c>
      <c r="G76" s="122">
        <v>-40757.519999999997</v>
      </c>
      <c r="H76" s="122">
        <v>-18520.52</v>
      </c>
      <c r="I76" s="122">
        <v>-15743.47</v>
      </c>
      <c r="J76" s="125">
        <v>2842.4</v>
      </c>
      <c r="K76" s="125">
        <v>-36369</v>
      </c>
      <c r="L76" s="126">
        <v>-35890</v>
      </c>
      <c r="M76" s="126">
        <v>-26000</v>
      </c>
      <c r="N76" s="126">
        <v>-45550</v>
      </c>
      <c r="O76" s="126">
        <v>-33600</v>
      </c>
      <c r="P76" s="126">
        <v>-32400</v>
      </c>
      <c r="Q76" s="132"/>
    </row>
    <row r="77" spans="1:17" x14ac:dyDescent="0.2">
      <c r="A77" s="16" t="s">
        <v>85</v>
      </c>
      <c r="B77" s="122">
        <v>-24398.16</v>
      </c>
      <c r="C77" s="122">
        <v>-23995.13</v>
      </c>
      <c r="D77" s="122">
        <v>-1365.69</v>
      </c>
      <c r="E77" s="122">
        <v>-15147.15</v>
      </c>
      <c r="F77" s="122">
        <v>6844.5</v>
      </c>
      <c r="G77" s="122">
        <v>-17838.03</v>
      </c>
      <c r="H77" s="122">
        <v>4843.67</v>
      </c>
      <c r="I77" s="122">
        <v>7305.63</v>
      </c>
      <c r="J77" s="122">
        <v>-1425.83</v>
      </c>
      <c r="K77" s="126">
        <v>-25863</v>
      </c>
      <c r="L77" s="126">
        <v>-19293</v>
      </c>
      <c r="M77" s="126">
        <v>-29375</v>
      </c>
      <c r="N77" s="126">
        <v>-29125</v>
      </c>
      <c r="O77" s="126">
        <v>-13575</v>
      </c>
      <c r="P77" s="126">
        <v>-9825</v>
      </c>
      <c r="Q77" s="132"/>
    </row>
    <row r="78" spans="1:17" x14ac:dyDescent="0.2">
      <c r="A78" s="16" t="s">
        <v>86</v>
      </c>
      <c r="B78" s="122">
        <v>36160.480000000003</v>
      </c>
      <c r="C78" s="122">
        <v>-46508.37</v>
      </c>
      <c r="D78" s="122">
        <v>-16431.72</v>
      </c>
      <c r="E78" s="122">
        <v>118934.42</v>
      </c>
      <c r="F78" s="122">
        <v>111562.06</v>
      </c>
      <c r="G78" s="122">
        <v>112124.43</v>
      </c>
      <c r="H78" s="122">
        <v>274335.7</v>
      </c>
      <c r="I78" s="125">
        <v>180848.06</v>
      </c>
      <c r="J78" s="125">
        <v>42709.72</v>
      </c>
      <c r="K78" s="126">
        <v>98457</v>
      </c>
      <c r="L78" s="126">
        <v>99112</v>
      </c>
      <c r="M78" s="126">
        <v>90589</v>
      </c>
      <c r="N78" s="126">
        <v>85928</v>
      </c>
      <c r="O78" s="126">
        <v>84427</v>
      </c>
      <c r="P78" s="126">
        <v>85088</v>
      </c>
      <c r="Q78" s="132"/>
    </row>
    <row r="79" spans="1:17" x14ac:dyDescent="0.2">
      <c r="A79" s="16" t="s">
        <v>87</v>
      </c>
      <c r="B79" s="122">
        <v>-49635.9</v>
      </c>
      <c r="C79" s="122">
        <v>-65812.570000000007</v>
      </c>
      <c r="D79" s="122">
        <v>-28671.22</v>
      </c>
      <c r="E79" s="122">
        <v>-43892.85</v>
      </c>
      <c r="F79" s="122">
        <v>-43617.06</v>
      </c>
      <c r="G79" s="122">
        <v>-57486.29</v>
      </c>
      <c r="H79" s="122">
        <v>-57796.37</v>
      </c>
      <c r="I79" s="122">
        <v>-48766.74</v>
      </c>
      <c r="J79" s="125">
        <v>-20976.86</v>
      </c>
      <c r="K79" s="126">
        <v>-71987</v>
      </c>
      <c r="L79" s="126">
        <v>-69935</v>
      </c>
      <c r="M79" s="126">
        <v>-63089</v>
      </c>
      <c r="N79" s="126">
        <v>-48316</v>
      </c>
      <c r="O79" s="126">
        <v>-48510</v>
      </c>
      <c r="P79" s="126">
        <v>-48073</v>
      </c>
      <c r="Q79" s="132"/>
    </row>
    <row r="80" spans="1:17" x14ac:dyDescent="0.2">
      <c r="A80" s="16" t="s">
        <v>88</v>
      </c>
      <c r="B80" s="122">
        <v>-145911.16</v>
      </c>
      <c r="C80" s="122">
        <v>-101549.72</v>
      </c>
      <c r="D80" s="122">
        <v>-76511.45</v>
      </c>
      <c r="E80" s="122">
        <v>-18305.97</v>
      </c>
      <c r="F80" s="122">
        <v>-39841.03</v>
      </c>
      <c r="G80" s="122">
        <v>-161137.29999999999</v>
      </c>
      <c r="H80" s="122">
        <v>-51284.5</v>
      </c>
      <c r="I80" s="126">
        <v>-110375</v>
      </c>
      <c r="J80" s="126">
        <v>-102094</v>
      </c>
      <c r="K80" s="126">
        <v>-125264</v>
      </c>
      <c r="L80" s="126">
        <v>-190278</v>
      </c>
      <c r="M80" s="126">
        <v>-121314</v>
      </c>
      <c r="N80" s="126">
        <v>-82307</v>
      </c>
      <c r="O80" s="126">
        <v>-89392</v>
      </c>
      <c r="P80" s="126">
        <v>-99217</v>
      </c>
      <c r="Q80" s="126">
        <v>-88017</v>
      </c>
    </row>
    <row r="81" spans="1:17" x14ac:dyDescent="0.2">
      <c r="A81" s="16" t="s">
        <v>89</v>
      </c>
      <c r="B81" s="122">
        <v>7046.54</v>
      </c>
      <c r="C81" s="122">
        <v>-16836.96</v>
      </c>
      <c r="D81" s="122">
        <v>-22365.97</v>
      </c>
      <c r="E81" s="122">
        <v>5476.43</v>
      </c>
      <c r="F81" s="122">
        <v>-8532.31</v>
      </c>
      <c r="G81" s="122">
        <v>-8969.36</v>
      </c>
      <c r="H81" s="122">
        <v>-8002.57</v>
      </c>
      <c r="I81" s="122">
        <v>-6218.71</v>
      </c>
      <c r="J81" s="126">
        <v>-9548</v>
      </c>
      <c r="K81" s="126">
        <v>-13886</v>
      </c>
      <c r="L81" s="126">
        <v>-12569</v>
      </c>
      <c r="M81" s="126">
        <v>-7747</v>
      </c>
      <c r="N81" s="126">
        <v>-7807</v>
      </c>
      <c r="O81" s="126">
        <v>-8267</v>
      </c>
      <c r="P81" s="126">
        <v>-7947</v>
      </c>
      <c r="Q81" s="132"/>
    </row>
    <row r="82" spans="1:17" x14ac:dyDescent="0.2">
      <c r="A82" s="16" t="s">
        <v>90</v>
      </c>
      <c r="B82" s="122">
        <v>-63880.15</v>
      </c>
      <c r="C82" s="122">
        <v>-34292.050000000003</v>
      </c>
      <c r="D82" s="122">
        <v>-30356.55</v>
      </c>
      <c r="E82" s="122">
        <v>-29821.08</v>
      </c>
      <c r="F82" s="122">
        <v>-42746.35</v>
      </c>
      <c r="G82" s="122">
        <v>-50839.92</v>
      </c>
      <c r="H82" s="122">
        <v>-39283.269999999997</v>
      </c>
      <c r="I82" s="126">
        <v>-42643</v>
      </c>
      <c r="J82" s="126">
        <v>-40261</v>
      </c>
      <c r="K82" s="126">
        <v>-32348</v>
      </c>
      <c r="L82" s="126">
        <v>-30325</v>
      </c>
      <c r="M82" s="126">
        <v>-37590</v>
      </c>
      <c r="N82" s="126">
        <v>-24120</v>
      </c>
      <c r="O82" s="126">
        <v>-15990</v>
      </c>
      <c r="P82" s="126">
        <v>-15460</v>
      </c>
      <c r="Q82" s="132"/>
    </row>
    <row r="83" spans="1:17" x14ac:dyDescent="0.2">
      <c r="A83" s="16" t="s">
        <v>91</v>
      </c>
      <c r="B83" s="122">
        <v>-1302.51</v>
      </c>
      <c r="C83" s="122">
        <v>69084.66</v>
      </c>
      <c r="D83" s="122">
        <v>-900429.39</v>
      </c>
      <c r="E83" s="122">
        <v>-108230.52</v>
      </c>
      <c r="F83" s="122">
        <v>-202496.08</v>
      </c>
      <c r="G83" s="125">
        <v>-66803.009999999995</v>
      </c>
      <c r="H83" s="125">
        <v>115305.11</v>
      </c>
      <c r="I83" s="125">
        <v>-13351.8</v>
      </c>
      <c r="J83" s="126">
        <v>233921</v>
      </c>
      <c r="K83" s="126">
        <v>-248070</v>
      </c>
      <c r="L83" s="126">
        <v>123455</v>
      </c>
      <c r="M83" s="126">
        <v>139501</v>
      </c>
      <c r="N83" s="126">
        <v>279514</v>
      </c>
      <c r="O83" s="126">
        <v>299903</v>
      </c>
      <c r="P83" s="132"/>
      <c r="Q83" s="132"/>
    </row>
    <row r="84" spans="1:17" x14ac:dyDescent="0.2">
      <c r="A84" s="3"/>
      <c r="B84" s="60"/>
      <c r="C84" s="60"/>
      <c r="D84" s="60"/>
      <c r="E84" s="62"/>
      <c r="F84" s="62"/>
      <c r="G84" s="62"/>
      <c r="H84" s="60"/>
      <c r="I84" s="60"/>
      <c r="J84" s="60"/>
      <c r="K84" s="60"/>
      <c r="L84" s="60"/>
      <c r="M84" s="60"/>
      <c r="N84" s="132"/>
      <c r="O84" s="132"/>
      <c r="P84" s="132"/>
      <c r="Q84" s="132"/>
    </row>
    <row r="85" spans="1:17" ht="15" x14ac:dyDescent="0.25">
      <c r="A85" s="6" t="s">
        <v>17</v>
      </c>
      <c r="B85" s="61"/>
      <c r="C85" s="56"/>
      <c r="D85" s="60"/>
      <c r="E85" s="60"/>
      <c r="F85" s="60"/>
      <c r="G85" s="60"/>
      <c r="H85" s="60"/>
      <c r="I85" s="60"/>
      <c r="J85" s="60"/>
      <c r="K85" s="60"/>
      <c r="L85" s="46"/>
      <c r="M85" s="46"/>
      <c r="N85" s="132"/>
      <c r="O85" s="132"/>
      <c r="P85" s="132"/>
      <c r="Q85" s="132"/>
    </row>
    <row r="86" spans="1:17" x14ac:dyDescent="0.2">
      <c r="A86" s="16" t="s">
        <v>92</v>
      </c>
      <c r="B86" s="175">
        <v>-30109.4</v>
      </c>
      <c r="C86" s="175">
        <v>45619.42</v>
      </c>
      <c r="D86" s="175">
        <v>-142662.12</v>
      </c>
      <c r="E86" s="175">
        <v>-63860.639999999999</v>
      </c>
      <c r="F86" s="175">
        <v>-71570.23</v>
      </c>
      <c r="G86" s="175">
        <v>-128962.97</v>
      </c>
      <c r="H86" s="175">
        <v>-21674.09</v>
      </c>
      <c r="I86" s="175">
        <v>-61658.96</v>
      </c>
      <c r="J86" s="175">
        <v>54346.79</v>
      </c>
      <c r="K86" s="175">
        <v>-94240.2</v>
      </c>
      <c r="L86" s="176">
        <v>-223649</v>
      </c>
      <c r="M86" s="176">
        <v>-174260</v>
      </c>
      <c r="N86" s="164">
        <v>-123980</v>
      </c>
      <c r="O86" s="164">
        <v>-104000</v>
      </c>
      <c r="P86" s="164">
        <v>-80190</v>
      </c>
      <c r="Q86" s="132"/>
    </row>
    <row r="87" spans="1:17" x14ac:dyDescent="0.2">
      <c r="A87" s="16" t="s">
        <v>93</v>
      </c>
      <c r="B87" s="161">
        <v>-35366.65</v>
      </c>
      <c r="C87" s="161">
        <v>21619.16</v>
      </c>
      <c r="D87" s="161">
        <v>-16656.919999999998</v>
      </c>
      <c r="E87" s="161">
        <v>2298.12</v>
      </c>
      <c r="F87" s="161">
        <v>-7838.03</v>
      </c>
      <c r="G87" s="161">
        <v>-7797.19</v>
      </c>
      <c r="H87" s="161">
        <v>20578.990000000002</v>
      </c>
      <c r="I87" s="161">
        <v>58403.82</v>
      </c>
      <c r="J87" s="161">
        <v>12706.31</v>
      </c>
      <c r="K87" s="161">
        <v>9140.14</v>
      </c>
      <c r="L87" s="163">
        <v>38264.76</v>
      </c>
      <c r="M87" s="177">
        <v>-52450</v>
      </c>
      <c r="N87" s="166">
        <v>4000</v>
      </c>
      <c r="O87" s="166">
        <v>150</v>
      </c>
      <c r="P87" s="166">
        <v>-8150</v>
      </c>
      <c r="Q87" s="171"/>
    </row>
    <row r="88" spans="1:17" x14ac:dyDescent="0.2">
      <c r="A88" s="16" t="s">
        <v>94</v>
      </c>
      <c r="B88" s="161">
        <v>-47258.76</v>
      </c>
      <c r="C88" s="161">
        <v>-2000.14</v>
      </c>
      <c r="D88" s="161">
        <v>-122576.75</v>
      </c>
      <c r="E88" s="161">
        <v>38829.24</v>
      </c>
      <c r="F88" s="161">
        <v>-56177.09</v>
      </c>
      <c r="G88" s="161">
        <v>-219634.8</v>
      </c>
      <c r="H88" s="163">
        <v>16578.560000000001</v>
      </c>
      <c r="I88" s="163">
        <v>-152801.69</v>
      </c>
      <c r="J88" s="163">
        <v>-12385.65</v>
      </c>
      <c r="K88" s="163">
        <v>-111775.16</v>
      </c>
      <c r="L88" s="176">
        <v>-405668</v>
      </c>
      <c r="M88" s="177">
        <v>-373079</v>
      </c>
      <c r="N88" s="171"/>
      <c r="O88" s="171"/>
      <c r="P88" s="171"/>
      <c r="Q88" s="171"/>
    </row>
    <row r="89" spans="1:17" x14ac:dyDescent="0.2">
      <c r="A89" s="16" t="s">
        <v>95</v>
      </c>
      <c r="B89" s="161">
        <v>-135051.85</v>
      </c>
      <c r="C89" s="161">
        <v>-194969.37</v>
      </c>
      <c r="D89" s="161">
        <v>-181999.27</v>
      </c>
      <c r="E89" s="161">
        <v>-74787.570000000007</v>
      </c>
      <c r="F89" s="161">
        <v>24460.58</v>
      </c>
      <c r="G89" s="161">
        <v>-96841.24</v>
      </c>
      <c r="H89" s="161">
        <v>-53594.25</v>
      </c>
      <c r="I89" s="161">
        <v>35954.92</v>
      </c>
      <c r="J89" s="161">
        <v>24280.94</v>
      </c>
      <c r="K89" s="179">
        <v>-210578</v>
      </c>
      <c r="L89" s="179">
        <v>61820</v>
      </c>
      <c r="M89" s="180">
        <v>220710</v>
      </c>
      <c r="N89" s="181">
        <v>59160</v>
      </c>
      <c r="O89" s="181">
        <v>142030</v>
      </c>
      <c r="P89" s="181">
        <v>186180</v>
      </c>
      <c r="Q89" s="171"/>
    </row>
    <row r="90" spans="1:17" x14ac:dyDescent="0.2">
      <c r="A90" s="16" t="s">
        <v>96</v>
      </c>
      <c r="B90" s="161">
        <v>-151958.82999999999</v>
      </c>
      <c r="C90" s="161">
        <v>51433.75</v>
      </c>
      <c r="D90" s="161">
        <v>-52671.59</v>
      </c>
      <c r="E90" s="161">
        <v>-125970.86</v>
      </c>
      <c r="F90" s="161">
        <v>-102310.88</v>
      </c>
      <c r="G90" s="161">
        <v>-120967.63</v>
      </c>
      <c r="H90" s="161">
        <v>100933.63</v>
      </c>
      <c r="I90" s="161">
        <v>-239886.86</v>
      </c>
      <c r="J90" s="161">
        <v>-162231.26999999999</v>
      </c>
      <c r="K90" s="161">
        <v>-100161.49</v>
      </c>
      <c r="L90" s="163">
        <v>68335.850000000006</v>
      </c>
      <c r="M90" s="176">
        <v>-207775</v>
      </c>
      <c r="N90" s="182">
        <v>-192515</v>
      </c>
      <c r="O90" s="182">
        <v>-166095</v>
      </c>
      <c r="P90" s="171"/>
      <c r="Q90" s="171"/>
    </row>
    <row r="91" spans="1:17" x14ac:dyDescent="0.2">
      <c r="A91" s="16" t="s">
        <v>97</v>
      </c>
      <c r="B91" s="161">
        <v>-122588.91</v>
      </c>
      <c r="C91" s="161">
        <v>-78213.289999999994</v>
      </c>
      <c r="D91" s="161">
        <v>-72568.639999999999</v>
      </c>
      <c r="E91" s="161">
        <v>-98243.43</v>
      </c>
      <c r="F91" s="161">
        <v>-117793.98</v>
      </c>
      <c r="G91" s="161">
        <v>-56069.17</v>
      </c>
      <c r="H91" s="161">
        <v>-47841.89</v>
      </c>
      <c r="I91" s="161">
        <v>-184521.11</v>
      </c>
      <c r="J91" s="161">
        <v>-12574.16</v>
      </c>
      <c r="K91" s="161">
        <v>-139426.17000000001</v>
      </c>
      <c r="L91" s="163">
        <v>-200745.31</v>
      </c>
      <c r="M91" s="176">
        <v>-301910</v>
      </c>
      <c r="N91" s="176">
        <v>-235710</v>
      </c>
      <c r="O91" s="176">
        <v>-206110</v>
      </c>
      <c r="P91" s="176">
        <v>-186910</v>
      </c>
      <c r="Q91" s="171"/>
    </row>
    <row r="92" spans="1:17" x14ac:dyDescent="0.2">
      <c r="A92" s="16" t="s">
        <v>98</v>
      </c>
      <c r="B92" s="161">
        <v>-64916.52</v>
      </c>
      <c r="C92" s="161">
        <v>-21190.87</v>
      </c>
      <c r="D92" s="161">
        <v>-69295.55</v>
      </c>
      <c r="E92" s="161">
        <v>-22226.68</v>
      </c>
      <c r="F92" s="161">
        <v>-63660.97</v>
      </c>
      <c r="G92" s="161">
        <v>-97713.82</v>
      </c>
      <c r="H92" s="161">
        <v>-87242.65</v>
      </c>
      <c r="I92" s="161">
        <v>61829.61</v>
      </c>
      <c r="J92" s="161">
        <v>-18095.62</v>
      </c>
      <c r="K92" s="161">
        <v>39306.120000000003</v>
      </c>
      <c r="L92" s="163">
        <v>-87534.81</v>
      </c>
      <c r="M92" s="179">
        <v>-86516</v>
      </c>
      <c r="N92" s="179">
        <v>-105045</v>
      </c>
      <c r="O92" s="179">
        <v>-87529</v>
      </c>
      <c r="P92" s="171"/>
      <c r="Q92" s="171"/>
    </row>
    <row r="93" spans="1:17" x14ac:dyDescent="0.2">
      <c r="A93" s="16" t="s">
        <v>99</v>
      </c>
      <c r="B93" s="161">
        <v>90122.66</v>
      </c>
      <c r="C93" s="161">
        <v>96091.99</v>
      </c>
      <c r="D93" s="161">
        <v>5364.17</v>
      </c>
      <c r="E93" s="161">
        <v>35683.11</v>
      </c>
      <c r="F93" s="161">
        <v>14421</v>
      </c>
      <c r="G93" s="161">
        <v>121719.06</v>
      </c>
      <c r="H93" s="161">
        <v>-348540.43</v>
      </c>
      <c r="I93" s="161">
        <v>-205014.09</v>
      </c>
      <c r="J93" s="161">
        <v>296773.40999999997</v>
      </c>
      <c r="K93" s="163">
        <v>17263.46</v>
      </c>
      <c r="L93" s="176">
        <v>-27979</v>
      </c>
      <c r="M93" s="177">
        <v>-293510</v>
      </c>
      <c r="N93" s="166">
        <v>-226810</v>
      </c>
      <c r="O93" s="166">
        <v>-171580</v>
      </c>
      <c r="P93" s="166">
        <v>-132840</v>
      </c>
      <c r="Q93" s="171"/>
    </row>
    <row r="94" spans="1:17" x14ac:dyDescent="0.2">
      <c r="A94" s="16" t="s">
        <v>100</v>
      </c>
      <c r="B94" s="161">
        <v>-117301.19</v>
      </c>
      <c r="C94" s="161">
        <v>-98289.58</v>
      </c>
      <c r="D94" s="161">
        <v>-93486.02</v>
      </c>
      <c r="E94" s="161">
        <v>101903</v>
      </c>
      <c r="F94" s="161">
        <v>31666.76</v>
      </c>
      <c r="G94" s="161">
        <v>30854.47</v>
      </c>
      <c r="H94" s="161">
        <v>40014.53</v>
      </c>
      <c r="I94" s="161">
        <v>58554.400000000001</v>
      </c>
      <c r="J94" s="161">
        <v>-59680.6</v>
      </c>
      <c r="K94" s="183">
        <v>-22050.03</v>
      </c>
      <c r="L94" s="184">
        <v>-85150</v>
      </c>
      <c r="M94" s="184">
        <v>-114850</v>
      </c>
      <c r="N94" s="169">
        <v>-65600</v>
      </c>
      <c r="O94" s="169">
        <v>-45250</v>
      </c>
      <c r="P94" s="171"/>
      <c r="Q94" s="171"/>
    </row>
    <row r="95" spans="1:17" x14ac:dyDescent="0.2">
      <c r="A95" s="16" t="s">
        <v>101</v>
      </c>
      <c r="B95" s="161">
        <v>-40599.74</v>
      </c>
      <c r="C95" s="161">
        <v>-5209</v>
      </c>
      <c r="D95" s="161">
        <v>-2640.97</v>
      </c>
      <c r="E95" s="161">
        <v>-21359.69</v>
      </c>
      <c r="F95" s="161">
        <v>-23755.67</v>
      </c>
      <c r="G95" s="161">
        <v>-14543.74</v>
      </c>
      <c r="H95" s="161">
        <v>-39654.54</v>
      </c>
      <c r="I95" s="161">
        <v>-24633.34</v>
      </c>
      <c r="J95" s="163">
        <v>-27679.22</v>
      </c>
      <c r="K95" s="163">
        <v>-47065.07</v>
      </c>
      <c r="L95" s="163">
        <v>-15438.46</v>
      </c>
      <c r="M95" s="177">
        <v>-113750</v>
      </c>
      <c r="N95" s="166">
        <v>-88950</v>
      </c>
      <c r="O95" s="166">
        <v>-77850</v>
      </c>
      <c r="P95" s="167" t="s">
        <v>132</v>
      </c>
      <c r="Q95" s="171"/>
    </row>
    <row r="96" spans="1:17" x14ac:dyDescent="0.2">
      <c r="A96" s="16" t="s">
        <v>102</v>
      </c>
      <c r="B96" s="161">
        <v>24442.080000000002</v>
      </c>
      <c r="C96" s="161">
        <v>-161042.76</v>
      </c>
      <c r="D96" s="161">
        <v>-1990.19</v>
      </c>
      <c r="E96" s="161">
        <v>84783.49</v>
      </c>
      <c r="F96" s="161">
        <v>-27641.23</v>
      </c>
      <c r="G96" s="161">
        <v>79418.47</v>
      </c>
      <c r="H96" s="161">
        <v>24375.360000000001</v>
      </c>
      <c r="I96" s="161">
        <v>-28526.2</v>
      </c>
      <c r="J96" s="161">
        <v>-21738.15</v>
      </c>
      <c r="K96" s="161">
        <v>-17282.29</v>
      </c>
      <c r="L96" s="163">
        <v>5494.46</v>
      </c>
      <c r="M96" s="177">
        <v>-34100</v>
      </c>
      <c r="N96" s="166">
        <v>-125500</v>
      </c>
      <c r="O96" s="166">
        <v>-81800</v>
      </c>
      <c r="P96" s="166">
        <v>-70100</v>
      </c>
      <c r="Q96" s="171"/>
    </row>
    <row r="97" spans="1:17" x14ac:dyDescent="0.2">
      <c r="A97" s="16" t="s">
        <v>103</v>
      </c>
      <c r="B97" s="161">
        <v>-49651.65</v>
      </c>
      <c r="C97" s="161">
        <v>-2133.31</v>
      </c>
      <c r="D97" s="161">
        <v>96273.17</v>
      </c>
      <c r="E97" s="161">
        <v>-15133.81</v>
      </c>
      <c r="F97" s="161">
        <v>-77617.87</v>
      </c>
      <c r="G97" s="161">
        <v>-25099.16</v>
      </c>
      <c r="H97" s="161">
        <v>158262.89000000001</v>
      </c>
      <c r="I97" s="161">
        <v>20248.63</v>
      </c>
      <c r="J97" s="161">
        <v>32840.239999999998</v>
      </c>
      <c r="K97" s="163">
        <v>-25396.9</v>
      </c>
      <c r="L97" s="176">
        <v>350</v>
      </c>
      <c r="M97" s="177">
        <v>-10450</v>
      </c>
      <c r="N97" s="169">
        <v>-150</v>
      </c>
      <c r="O97" s="166">
        <v>15950</v>
      </c>
      <c r="P97" s="166">
        <v>30250</v>
      </c>
      <c r="Q97" s="171"/>
    </row>
    <row r="98" spans="1:17" x14ac:dyDescent="0.2">
      <c r="A98" s="16" t="s">
        <v>104</v>
      </c>
      <c r="B98" s="161">
        <v>-10522.33</v>
      </c>
      <c r="C98" s="161">
        <v>562.61</v>
      </c>
      <c r="D98" s="161">
        <v>-114004.93</v>
      </c>
      <c r="E98" s="161">
        <v>-12303.95</v>
      </c>
      <c r="F98" s="161">
        <v>-52665.57</v>
      </c>
      <c r="G98" s="161">
        <v>-52995.06</v>
      </c>
      <c r="H98" s="161">
        <v>12452.94</v>
      </c>
      <c r="I98" s="161">
        <v>30024.99</v>
      </c>
      <c r="J98" s="161">
        <v>-53692.77</v>
      </c>
      <c r="K98" s="163">
        <v>-73720.89</v>
      </c>
      <c r="L98" s="176">
        <v>-67550</v>
      </c>
      <c r="M98" s="177">
        <v>-43600</v>
      </c>
      <c r="N98" s="169">
        <v>-34950</v>
      </c>
      <c r="O98" s="169">
        <v>-24600</v>
      </c>
      <c r="P98" s="171"/>
      <c r="Q98" s="171"/>
    </row>
    <row r="99" spans="1:17" x14ac:dyDescent="0.2">
      <c r="A99" s="16" t="s">
        <v>105</v>
      </c>
      <c r="B99" s="161">
        <v>-5027.3900000000003</v>
      </c>
      <c r="C99" s="161">
        <v>8019.78</v>
      </c>
      <c r="D99" s="161">
        <v>-35452.769999999997</v>
      </c>
      <c r="E99" s="161">
        <v>-882.23</v>
      </c>
      <c r="F99" s="161">
        <v>-1887.53</v>
      </c>
      <c r="G99" s="161">
        <v>-12464.73</v>
      </c>
      <c r="H99" s="161">
        <v>-33977.660000000003</v>
      </c>
      <c r="I99" s="161">
        <v>-23142.26</v>
      </c>
      <c r="J99" s="161">
        <v>133.75</v>
      </c>
      <c r="K99" s="161">
        <v>-21268.98</v>
      </c>
      <c r="L99" s="163">
        <v>-25526.34</v>
      </c>
      <c r="M99" s="177">
        <v>-72350</v>
      </c>
      <c r="N99" s="166">
        <v>-97750</v>
      </c>
      <c r="O99" s="166">
        <v>-70800</v>
      </c>
      <c r="P99" s="167" t="s">
        <v>132</v>
      </c>
      <c r="Q99" s="171"/>
    </row>
    <row r="100" spans="1:17" x14ac:dyDescent="0.2">
      <c r="A100" s="16" t="s">
        <v>106</v>
      </c>
      <c r="B100" s="161">
        <v>-55700.09</v>
      </c>
      <c r="C100" s="161">
        <v>-84803.5</v>
      </c>
      <c r="D100" s="161">
        <v>-36687.1</v>
      </c>
      <c r="E100" s="161">
        <v>-1556.48</v>
      </c>
      <c r="F100" s="161">
        <v>-27690.79</v>
      </c>
      <c r="G100" s="161">
        <v>-44248.37</v>
      </c>
      <c r="H100" s="161">
        <v>-55064.34</v>
      </c>
      <c r="I100" s="161">
        <v>39582.400000000001</v>
      </c>
      <c r="J100" s="161">
        <v>-71054.59</v>
      </c>
      <c r="K100" s="161">
        <v>-59797.22</v>
      </c>
      <c r="L100" s="176">
        <v>-252200</v>
      </c>
      <c r="M100" s="177">
        <v>-132450</v>
      </c>
      <c r="N100" s="169">
        <v>-144200</v>
      </c>
      <c r="O100" s="169">
        <v>-139350</v>
      </c>
      <c r="P100" s="169">
        <v>-125350</v>
      </c>
      <c r="Q100" s="171"/>
    </row>
    <row r="101" spans="1:17" x14ac:dyDescent="0.2">
      <c r="A101" s="16" t="s">
        <v>107</v>
      </c>
      <c r="B101" s="161">
        <v>-111616.33</v>
      </c>
      <c r="C101" s="161">
        <v>-141860.93</v>
      </c>
      <c r="D101" s="161">
        <v>-113734.39999999999</v>
      </c>
      <c r="E101" s="161">
        <v>-95259.78</v>
      </c>
      <c r="F101" s="161">
        <v>-81789.63</v>
      </c>
      <c r="G101" s="161">
        <v>-120627.94</v>
      </c>
      <c r="H101" s="161">
        <v>-107528</v>
      </c>
      <c r="I101" s="161">
        <v>-96074</v>
      </c>
      <c r="J101" s="161">
        <v>-96601.97</v>
      </c>
      <c r="K101" s="163">
        <v>-197736.92</v>
      </c>
      <c r="L101" s="176">
        <v>-191500</v>
      </c>
      <c r="M101" s="185">
        <v>-248500</v>
      </c>
      <c r="N101" s="169">
        <v>-190100</v>
      </c>
      <c r="O101" s="169">
        <v>-194700</v>
      </c>
      <c r="P101" s="169">
        <v>-171900</v>
      </c>
      <c r="Q101" s="171"/>
    </row>
    <row r="102" spans="1:17" x14ac:dyDescent="0.2">
      <c r="A102" s="16" t="s">
        <v>108</v>
      </c>
      <c r="B102" s="161">
        <v>-144026.95000000001</v>
      </c>
      <c r="C102" s="161">
        <v>-162923.23000000001</v>
      </c>
      <c r="D102" s="161">
        <v>-147706.19</v>
      </c>
      <c r="E102" s="161">
        <v>-100020.53</v>
      </c>
      <c r="F102" s="161">
        <v>-103710.57</v>
      </c>
      <c r="G102" s="161">
        <v>-135209.82999999999</v>
      </c>
      <c r="H102" s="161">
        <v>-84863.37</v>
      </c>
      <c r="I102" s="161">
        <v>-113739.87</v>
      </c>
      <c r="J102" s="161">
        <v>-68141.58</v>
      </c>
      <c r="K102" s="184">
        <v>-130774</v>
      </c>
      <c r="L102" s="184">
        <v>-133639</v>
      </c>
      <c r="M102" s="184">
        <v>-138889</v>
      </c>
      <c r="N102" s="169">
        <v>-156989</v>
      </c>
      <c r="O102" s="169">
        <v>-119189</v>
      </c>
      <c r="P102" s="171"/>
      <c r="Q102" s="171"/>
    </row>
    <row r="103" spans="1:17" x14ac:dyDescent="0.2">
      <c r="A103" s="16" t="s">
        <v>109</v>
      </c>
      <c r="B103" s="161">
        <v>-107337.87</v>
      </c>
      <c r="C103" s="161">
        <v>-90194.07</v>
      </c>
      <c r="D103" s="161">
        <v>-57666.37</v>
      </c>
      <c r="E103" s="161">
        <v>-64085.7</v>
      </c>
      <c r="F103" s="161">
        <v>717.53</v>
      </c>
      <c r="G103" s="161">
        <v>-55903.09</v>
      </c>
      <c r="H103" s="161">
        <v>-66948.990000000005</v>
      </c>
      <c r="I103" s="161">
        <v>-26759.42</v>
      </c>
      <c r="J103" s="161">
        <v>-45880.68</v>
      </c>
      <c r="K103" s="161">
        <v>-61514.47</v>
      </c>
      <c r="L103" s="163">
        <v>87866.01</v>
      </c>
      <c r="M103" s="177">
        <v>52971</v>
      </c>
      <c r="N103" s="166">
        <v>-70130</v>
      </c>
      <c r="O103" s="166">
        <v>-37545</v>
      </c>
      <c r="P103" s="166">
        <v>-35404</v>
      </c>
      <c r="Q103" s="171"/>
    </row>
    <row r="104" spans="1:17" x14ac:dyDescent="0.2">
      <c r="A104" s="16" t="s">
        <v>110</v>
      </c>
      <c r="B104" s="161">
        <v>-16606.54</v>
      </c>
      <c r="C104" s="161">
        <v>26978.47</v>
      </c>
      <c r="D104" s="161">
        <v>119915.42</v>
      </c>
      <c r="E104" s="161">
        <v>-16405.37</v>
      </c>
      <c r="F104" s="161">
        <v>-54720.28</v>
      </c>
      <c r="G104" s="161">
        <v>-20630.57</v>
      </c>
      <c r="H104" s="161">
        <v>-37971.35</v>
      </c>
      <c r="I104" s="161">
        <v>-26242.720000000001</v>
      </c>
      <c r="J104" s="161">
        <v>7101.62</v>
      </c>
      <c r="K104" s="161">
        <v>-8444.91</v>
      </c>
      <c r="L104" s="176">
        <v>-64300</v>
      </c>
      <c r="M104" s="185">
        <v>-75800</v>
      </c>
      <c r="N104" s="169">
        <v>-85200</v>
      </c>
      <c r="O104" s="169">
        <v>-78100</v>
      </c>
      <c r="P104" s="169">
        <v>-69500</v>
      </c>
      <c r="Q104" s="171"/>
    </row>
    <row r="105" spans="1:17" x14ac:dyDescent="0.2">
      <c r="A105" s="16" t="s">
        <v>111</v>
      </c>
      <c r="B105" s="161">
        <v>-320387.87</v>
      </c>
      <c r="C105" s="161">
        <v>11077.56</v>
      </c>
      <c r="D105" s="161">
        <v>-145986.92000000001</v>
      </c>
      <c r="E105" s="161">
        <v>156187.43</v>
      </c>
      <c r="F105" s="161">
        <v>346029.61</v>
      </c>
      <c r="G105" s="161">
        <v>-126121.93</v>
      </c>
      <c r="H105" s="161">
        <v>526490.47</v>
      </c>
      <c r="I105" s="161">
        <v>576592.76</v>
      </c>
      <c r="J105" s="161">
        <v>870801.27</v>
      </c>
      <c r="K105" s="163">
        <v>135166.01999999999</v>
      </c>
      <c r="L105" s="176">
        <v>-912024</v>
      </c>
      <c r="M105" s="177">
        <v>-809665</v>
      </c>
      <c r="N105" s="166">
        <v>-711861</v>
      </c>
      <c r="O105" s="166">
        <v>-805387</v>
      </c>
      <c r="P105" s="171"/>
      <c r="Q105" s="171"/>
    </row>
    <row r="106" spans="1:17" x14ac:dyDescent="0.2">
      <c r="A106" s="16" t="s">
        <v>112</v>
      </c>
      <c r="B106" s="161">
        <v>-2862.52</v>
      </c>
      <c r="C106" s="161">
        <v>-27530.51</v>
      </c>
      <c r="D106" s="161">
        <v>-31311.51</v>
      </c>
      <c r="E106" s="161">
        <v>63370.46</v>
      </c>
      <c r="F106" s="161">
        <v>32744.720000000001</v>
      </c>
      <c r="G106" s="161">
        <v>-16599.23</v>
      </c>
      <c r="H106" s="161">
        <v>82541.86</v>
      </c>
      <c r="I106" s="161">
        <v>52631.47</v>
      </c>
      <c r="J106" s="161">
        <v>-736.11</v>
      </c>
      <c r="K106" s="161">
        <v>34907.71</v>
      </c>
      <c r="L106" s="177">
        <v>-65900</v>
      </c>
      <c r="M106" s="177">
        <v>-58500</v>
      </c>
      <c r="N106" s="166">
        <v>-70600</v>
      </c>
      <c r="O106" s="166">
        <v>-67900</v>
      </c>
      <c r="P106" s="166"/>
      <c r="Q106" s="171"/>
    </row>
    <row r="107" spans="1:17" x14ac:dyDescent="0.2">
      <c r="A107" s="16" t="s">
        <v>113</v>
      </c>
      <c r="B107" s="161">
        <v>-35023.79</v>
      </c>
      <c r="C107" s="161">
        <v>-39187.360000000001</v>
      </c>
      <c r="D107" s="161">
        <v>-48690.82</v>
      </c>
      <c r="E107" s="161">
        <v>-2343.83</v>
      </c>
      <c r="F107" s="161">
        <v>-9378.58</v>
      </c>
      <c r="G107" s="161">
        <v>-16824.189999999999</v>
      </c>
      <c r="H107" s="161">
        <v>164182.76999999999</v>
      </c>
      <c r="I107" s="161">
        <v>55683.15</v>
      </c>
      <c r="J107" s="161">
        <v>-20584.32</v>
      </c>
      <c r="K107" s="161">
        <v>28684.73</v>
      </c>
      <c r="L107" s="176">
        <v>-34900</v>
      </c>
      <c r="M107" s="177">
        <v>-50300</v>
      </c>
      <c r="N107" s="169">
        <v>-79600</v>
      </c>
      <c r="O107" s="169">
        <v>-83700</v>
      </c>
      <c r="P107" s="169">
        <v>-88700</v>
      </c>
      <c r="Q107" s="171"/>
    </row>
    <row r="108" spans="1:17" x14ac:dyDescent="0.2">
      <c r="A108" s="16" t="s">
        <v>114</v>
      </c>
      <c r="B108" s="161">
        <v>-1161072.3</v>
      </c>
      <c r="C108" s="161">
        <v>-1208588.77</v>
      </c>
      <c r="D108" s="161">
        <v>-748344.88</v>
      </c>
      <c r="E108" s="161">
        <v>-989043.74</v>
      </c>
      <c r="F108" s="161">
        <v>-794765.78</v>
      </c>
      <c r="G108" s="163">
        <v>-1289570.47</v>
      </c>
      <c r="H108" s="163">
        <v>494976.16</v>
      </c>
      <c r="I108" s="163">
        <v>-856987.74</v>
      </c>
      <c r="J108" s="163">
        <v>-170317.2</v>
      </c>
      <c r="K108" s="163">
        <v>-286632.53000000003</v>
      </c>
      <c r="L108" s="176">
        <v>-983349</v>
      </c>
      <c r="M108" s="185">
        <v>-1221990</v>
      </c>
      <c r="N108" s="171"/>
      <c r="O108" s="171"/>
      <c r="P108" s="171"/>
      <c r="Q108" s="171"/>
    </row>
    <row r="109" spans="1:17" x14ac:dyDescent="0.2">
      <c r="A109" s="1"/>
      <c r="B109" s="15"/>
      <c r="C109" s="57"/>
      <c r="D109" s="15"/>
      <c r="E109" s="15"/>
      <c r="F109" s="15"/>
      <c r="G109" s="15"/>
      <c r="H109" s="15"/>
      <c r="I109" s="15"/>
      <c r="J109" s="15"/>
      <c r="K109" s="15"/>
      <c r="L109" s="47"/>
      <c r="M109" s="47"/>
      <c r="N109" s="132"/>
      <c r="O109" s="132"/>
      <c r="P109" s="132"/>
      <c r="Q109" s="132"/>
    </row>
    <row r="110" spans="1:17" x14ac:dyDescent="0.2">
      <c r="A110" s="17"/>
      <c r="B110" s="47"/>
      <c r="C110" s="58"/>
      <c r="D110" s="47"/>
      <c r="E110" s="47"/>
      <c r="F110" s="47"/>
      <c r="G110" s="47"/>
      <c r="H110" s="47"/>
      <c r="I110" s="47"/>
      <c r="J110" s="47"/>
      <c r="K110" s="47"/>
      <c r="L110" s="46"/>
      <c r="M110" s="46"/>
      <c r="N110" s="132"/>
      <c r="O110" s="132"/>
      <c r="P110" s="132"/>
      <c r="Q110" s="132"/>
    </row>
    <row r="111" spans="1:17" x14ac:dyDescent="0.2">
      <c r="A111" s="17" t="s">
        <v>4</v>
      </c>
      <c r="B111" s="46">
        <f t="shared" ref="B111:Q111" si="0">AVERAGE(B7:B109)</f>
        <v>-87441.015204081661</v>
      </c>
      <c r="C111" s="55">
        <f t="shared" si="0"/>
        <v>-64397.261734693864</v>
      </c>
      <c r="D111" s="46">
        <f t="shared" si="0"/>
        <v>-79244.320510204052</v>
      </c>
      <c r="E111" s="46">
        <f t="shared" si="0"/>
        <v>-52541.543163265313</v>
      </c>
      <c r="F111" s="46">
        <f t="shared" si="0"/>
        <v>-50208.195408163272</v>
      </c>
      <c r="G111" s="46">
        <f t="shared" si="0"/>
        <v>-68444.417836734705</v>
      </c>
      <c r="H111" s="46">
        <f t="shared" si="0"/>
        <v>-11638.781836734703</v>
      </c>
      <c r="I111" s="46">
        <f t="shared" si="0"/>
        <v>-39284.796428571426</v>
      </c>
      <c r="J111" s="46">
        <f t="shared" si="0"/>
        <v>-29127.93163265305</v>
      </c>
      <c r="K111" s="46">
        <f t="shared" si="0"/>
        <v>-64460.510510204105</v>
      </c>
      <c r="L111" s="46">
        <f t="shared" si="0"/>
        <v>-90010.907959183678</v>
      </c>
      <c r="M111" s="46">
        <f t="shared" si="0"/>
        <v>-108833.14408163266</v>
      </c>
      <c r="N111" s="46">
        <f t="shared" si="0"/>
        <v>-65680.306451612909</v>
      </c>
      <c r="O111" s="46">
        <f t="shared" si="0"/>
        <v>-57526.016129032258</v>
      </c>
      <c r="P111" s="46">
        <f t="shared" si="0"/>
        <v>-32671.106382978724</v>
      </c>
      <c r="Q111" s="46">
        <f t="shared" si="0"/>
        <v>-88017</v>
      </c>
    </row>
    <row r="112" spans="1:17" x14ac:dyDescent="0.2">
      <c r="A112" s="17" t="s">
        <v>136</v>
      </c>
      <c r="B112" s="46">
        <f>SUM(B6:B108)</f>
        <v>-8569219.4900000021</v>
      </c>
      <c r="C112" s="46">
        <f t="shared" ref="C112:Q112" si="1">SUM(C6:C108)</f>
        <v>-6310931.6499999985</v>
      </c>
      <c r="D112" s="46">
        <f t="shared" si="1"/>
        <v>-7765943.4099999974</v>
      </c>
      <c r="E112" s="46">
        <f t="shared" si="1"/>
        <v>-5149071.2300000004</v>
      </c>
      <c r="F112" s="46">
        <f t="shared" si="1"/>
        <v>-4920403.1500000004</v>
      </c>
      <c r="G112" s="46">
        <f t="shared" si="1"/>
        <v>-6707552.9480000017</v>
      </c>
      <c r="H112" s="46">
        <f t="shared" si="1"/>
        <v>-1140600.6200000008</v>
      </c>
      <c r="I112" s="46">
        <f t="shared" si="1"/>
        <v>-3849910.05</v>
      </c>
      <c r="J112" s="46">
        <f t="shared" si="1"/>
        <v>-2854537.2999999989</v>
      </c>
      <c r="K112" s="46">
        <f t="shared" si="1"/>
        <v>-6317130.0300000021</v>
      </c>
      <c r="L112" s="46">
        <f t="shared" si="1"/>
        <v>-8821068.9800000004</v>
      </c>
      <c r="M112" s="46">
        <f t="shared" si="1"/>
        <v>-10665648.120000001</v>
      </c>
      <c r="N112" s="46">
        <f t="shared" si="1"/>
        <v>-4072179</v>
      </c>
      <c r="O112" s="46">
        <f t="shared" si="1"/>
        <v>-3566613</v>
      </c>
      <c r="P112" s="46">
        <f t="shared" si="1"/>
        <v>-1535542</v>
      </c>
      <c r="Q112" s="46">
        <f t="shared" si="1"/>
        <v>-88017</v>
      </c>
    </row>
    <row r="113" spans="2:2" ht="15" x14ac:dyDescent="0.25">
      <c r="B113" s="69" t="s">
        <v>122</v>
      </c>
    </row>
    <row r="114" spans="2:2" ht="15" x14ac:dyDescent="0.25">
      <c r="B114" s="70" t="s">
        <v>123</v>
      </c>
    </row>
    <row r="115" spans="2:2" ht="15" x14ac:dyDescent="0.25">
      <c r="B115" s="71" t="s">
        <v>121</v>
      </c>
    </row>
  </sheetData>
  <mergeCells count="1">
    <mergeCell ref="N1:Q1"/>
  </mergeCells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114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M4" sqref="M4"/>
    </sheetView>
  </sheetViews>
  <sheetFormatPr baseColWidth="10" defaultRowHeight="14.25" x14ac:dyDescent="0.2"/>
  <cols>
    <col min="1" max="1" width="24.25" bestFit="1" customWidth="1"/>
    <col min="2" max="2" width="12.125" bestFit="1" customWidth="1"/>
    <col min="3" max="3" width="13.5" bestFit="1" customWidth="1"/>
    <col min="4" max="4" width="12.125" bestFit="1" customWidth="1"/>
    <col min="5" max="5" width="13.5" bestFit="1" customWidth="1"/>
    <col min="6" max="6" width="12" bestFit="1" customWidth="1"/>
    <col min="7" max="7" width="12.125" bestFit="1" customWidth="1"/>
    <col min="8" max="8" width="12" bestFit="1" customWidth="1"/>
    <col min="9" max="10" width="13.5" bestFit="1" customWidth="1"/>
    <col min="11" max="11" width="12" bestFit="1" customWidth="1"/>
    <col min="12" max="15" width="13.5" bestFit="1" customWidth="1"/>
    <col min="16" max="17" width="12" bestFit="1" customWidth="1"/>
  </cols>
  <sheetData>
    <row r="1" spans="1:17" s="131" customFormat="1" x14ac:dyDescent="0.2">
      <c r="N1" s="212" t="s">
        <v>121</v>
      </c>
      <c r="O1" s="212"/>
      <c r="P1" s="212"/>
      <c r="Q1" s="212"/>
    </row>
    <row r="2" spans="1:17" ht="15" x14ac:dyDescent="0.25">
      <c r="A2" s="6" t="s">
        <v>0</v>
      </c>
      <c r="B2" s="45">
        <v>2011</v>
      </c>
      <c r="C2" s="50">
        <v>2012</v>
      </c>
      <c r="D2" s="45">
        <v>2013</v>
      </c>
      <c r="E2" s="45">
        <v>2014</v>
      </c>
      <c r="F2" s="45">
        <v>2015</v>
      </c>
      <c r="G2" s="45">
        <v>2016</v>
      </c>
      <c r="H2" s="45">
        <v>2017</v>
      </c>
      <c r="I2" s="45">
        <v>2018</v>
      </c>
      <c r="J2" s="45">
        <v>2019</v>
      </c>
      <c r="K2" s="45">
        <v>2020</v>
      </c>
      <c r="L2" s="45">
        <v>2021</v>
      </c>
      <c r="M2" s="45">
        <v>2022</v>
      </c>
      <c r="N2" s="137">
        <v>2023</v>
      </c>
      <c r="O2" s="137">
        <v>2024</v>
      </c>
      <c r="P2" s="137">
        <v>2025</v>
      </c>
      <c r="Q2" s="137">
        <v>2026</v>
      </c>
    </row>
    <row r="3" spans="1:17" ht="15" x14ac:dyDescent="0.25">
      <c r="A3" s="6"/>
      <c r="B3" s="45"/>
      <c r="C3" s="50"/>
      <c r="D3" s="45"/>
      <c r="E3" s="45"/>
      <c r="F3" s="45"/>
      <c r="G3" s="45"/>
      <c r="H3" s="45"/>
      <c r="I3" s="45"/>
      <c r="J3" s="45"/>
      <c r="K3" s="45"/>
      <c r="L3" s="45"/>
      <c r="M3" s="45"/>
      <c r="N3" s="132"/>
      <c r="O3" s="132"/>
      <c r="P3" s="132"/>
      <c r="Q3" s="132"/>
    </row>
    <row r="4" spans="1:17" ht="15" x14ac:dyDescent="0.25">
      <c r="A4" s="6" t="s">
        <v>14</v>
      </c>
      <c r="B4" s="74">
        <v>-14653635.310000001</v>
      </c>
      <c r="C4" s="74">
        <v>-13909881.310000001</v>
      </c>
      <c r="D4" s="74">
        <v>-8010219.5300000003</v>
      </c>
      <c r="E4" s="74">
        <v>-6496762.29</v>
      </c>
      <c r="F4" s="74">
        <v>-6496762.29</v>
      </c>
      <c r="G4" s="74">
        <v>-6517877.5999999996</v>
      </c>
      <c r="H4" s="74">
        <v>-8253834.0499999998</v>
      </c>
      <c r="I4" s="74">
        <v>-4050237.18</v>
      </c>
      <c r="J4" s="74">
        <v>-4788573.5999999996</v>
      </c>
      <c r="K4" s="74">
        <v>-2395683.73</v>
      </c>
      <c r="L4" s="107">
        <v>-1012854.36</v>
      </c>
      <c r="M4" s="72">
        <v>-10317609</v>
      </c>
      <c r="N4" s="72">
        <v>-11726472</v>
      </c>
      <c r="O4" s="72">
        <v>-12762826</v>
      </c>
      <c r="P4" s="72">
        <v>-14043036</v>
      </c>
      <c r="Q4" s="72">
        <v>-15395785</v>
      </c>
    </row>
    <row r="5" spans="1:17" ht="15" x14ac:dyDescent="0.25">
      <c r="A5" s="6"/>
      <c r="B5" s="45"/>
      <c r="C5" s="50"/>
      <c r="D5" s="45"/>
      <c r="E5" s="45"/>
      <c r="F5" s="45"/>
      <c r="G5" s="45"/>
      <c r="H5" s="45"/>
      <c r="I5" s="45"/>
      <c r="J5" s="45"/>
      <c r="K5" s="45"/>
      <c r="L5" s="45"/>
      <c r="M5" s="45"/>
      <c r="N5" s="132"/>
      <c r="O5" s="132"/>
      <c r="P5" s="132"/>
      <c r="Q5" s="132"/>
    </row>
    <row r="6" spans="1:17" ht="15" x14ac:dyDescent="0.25">
      <c r="A6" s="6" t="s">
        <v>15</v>
      </c>
      <c r="B6" s="45"/>
      <c r="C6" s="50"/>
      <c r="D6" s="45"/>
      <c r="E6" s="45"/>
      <c r="F6" s="45"/>
      <c r="G6" s="45"/>
      <c r="H6" s="45"/>
      <c r="I6" s="45"/>
      <c r="J6" s="45"/>
      <c r="K6" s="45"/>
      <c r="L6" s="45"/>
      <c r="M6" s="45"/>
      <c r="N6" s="132"/>
      <c r="O6" s="132"/>
      <c r="P6" s="132"/>
      <c r="Q6" s="132"/>
    </row>
    <row r="7" spans="1:17" ht="15" x14ac:dyDescent="0.25">
      <c r="A7" s="3" t="s">
        <v>18</v>
      </c>
      <c r="B7" s="106">
        <v>9758.66</v>
      </c>
      <c r="C7" s="106">
        <v>10130.709999999999</v>
      </c>
      <c r="D7" s="106">
        <v>4426.6400000000003</v>
      </c>
      <c r="E7" s="106">
        <v>-11805.48</v>
      </c>
      <c r="F7" s="106">
        <v>-6425.16</v>
      </c>
      <c r="G7" s="106">
        <v>-28763.910000000003</v>
      </c>
      <c r="H7" s="106">
        <v>-5941.03</v>
      </c>
      <c r="I7" s="107">
        <v>-3722.66</v>
      </c>
      <c r="J7" s="107">
        <v>-34044.720000000001</v>
      </c>
      <c r="K7" s="107">
        <v>-151195.63</v>
      </c>
      <c r="L7" s="107">
        <v>12951.57</v>
      </c>
      <c r="M7" s="107">
        <v>23040.9</v>
      </c>
      <c r="N7" s="146" t="s">
        <v>131</v>
      </c>
      <c r="O7" s="146" t="s">
        <v>131</v>
      </c>
      <c r="P7" s="132"/>
      <c r="Q7" s="132"/>
    </row>
    <row r="8" spans="1:17" ht="15" x14ac:dyDescent="0.25">
      <c r="A8" s="3" t="s">
        <v>19</v>
      </c>
      <c r="B8" s="106">
        <v>-305411.33</v>
      </c>
      <c r="C8" s="106">
        <v>-424335.46</v>
      </c>
      <c r="D8" s="106">
        <v>-364725.42</v>
      </c>
      <c r="E8" s="106">
        <v>-195152.11</v>
      </c>
      <c r="F8" s="106">
        <v>-242067.71</v>
      </c>
      <c r="G8" s="106">
        <v>-374374.6</v>
      </c>
      <c r="H8" s="107">
        <v>-288138.62</v>
      </c>
      <c r="I8" s="107">
        <v>-448661</v>
      </c>
      <c r="J8" s="107">
        <v>-460154</v>
      </c>
      <c r="K8" s="107">
        <v>-562640</v>
      </c>
      <c r="L8" s="108">
        <v>-449409</v>
      </c>
      <c r="M8" s="108">
        <v>-406970</v>
      </c>
      <c r="N8" s="132" t="s">
        <v>131</v>
      </c>
      <c r="O8" s="132"/>
      <c r="P8" s="132"/>
      <c r="Q8" s="132"/>
    </row>
    <row r="9" spans="1:17" ht="15" x14ac:dyDescent="0.25">
      <c r="A9" s="3" t="s">
        <v>20</v>
      </c>
      <c r="B9" s="106">
        <v>-97305.83</v>
      </c>
      <c r="C9" s="106">
        <v>-84643.62</v>
      </c>
      <c r="D9" s="106">
        <v>-108352.55</v>
      </c>
      <c r="E9" s="106">
        <v>-64759.67</v>
      </c>
      <c r="F9" s="106">
        <v>37190.959999999999</v>
      </c>
      <c r="G9" s="106">
        <v>-70024.87</v>
      </c>
      <c r="H9" s="106">
        <v>60058.77</v>
      </c>
      <c r="I9" s="107">
        <v>103009</v>
      </c>
      <c r="J9" s="107">
        <v>-19817</v>
      </c>
      <c r="K9" s="107">
        <v>-144340</v>
      </c>
      <c r="L9" s="108">
        <v>112403</v>
      </c>
      <c r="M9" s="108">
        <v>75234</v>
      </c>
      <c r="N9" s="132" t="s">
        <v>131</v>
      </c>
      <c r="O9" s="132"/>
      <c r="P9" s="132"/>
      <c r="Q9" s="132"/>
    </row>
    <row r="10" spans="1:17" ht="15" x14ac:dyDescent="0.25">
      <c r="A10" s="3" t="s">
        <v>21</v>
      </c>
      <c r="B10" s="106">
        <v>15194.98</v>
      </c>
      <c r="C10" s="106">
        <v>-19455.7</v>
      </c>
      <c r="D10" s="106">
        <v>-105849.63</v>
      </c>
      <c r="E10" s="106">
        <v>-18001.560000000001</v>
      </c>
      <c r="F10" s="107">
        <v>131293.78</v>
      </c>
      <c r="G10" s="107">
        <v>-129968.93</v>
      </c>
      <c r="H10" s="107">
        <v>-112836.1</v>
      </c>
      <c r="I10" s="107">
        <v>-12041</v>
      </c>
      <c r="J10" s="107">
        <v>-5250</v>
      </c>
      <c r="K10" s="107">
        <v>-70813</v>
      </c>
      <c r="L10" s="108">
        <v>-60220</v>
      </c>
      <c r="M10" s="108">
        <v>-105772</v>
      </c>
      <c r="N10" s="132" t="s">
        <v>131</v>
      </c>
      <c r="O10" s="132"/>
      <c r="P10" s="132"/>
      <c r="Q10" s="132"/>
    </row>
    <row r="11" spans="1:17" ht="15" x14ac:dyDescent="0.25">
      <c r="A11" s="3" t="s">
        <v>22</v>
      </c>
      <c r="B11" s="106">
        <v>-185700.79</v>
      </c>
      <c r="C11" s="106">
        <v>-230843.27</v>
      </c>
      <c r="D11" s="106">
        <v>-230590.24</v>
      </c>
      <c r="E11" s="106">
        <v>-106597.24</v>
      </c>
      <c r="F11" s="106">
        <v>-101907.85</v>
      </c>
      <c r="G11" s="106">
        <v>-154908.88</v>
      </c>
      <c r="H11" s="106">
        <v>-40001.64</v>
      </c>
      <c r="I11" s="107">
        <v>-154830</v>
      </c>
      <c r="J11" s="107">
        <v>-216815</v>
      </c>
      <c r="K11" s="107">
        <v>-154830</v>
      </c>
      <c r="L11" s="108">
        <v>195350</v>
      </c>
      <c r="M11" s="108">
        <v>195464</v>
      </c>
      <c r="N11" s="132" t="s">
        <v>131</v>
      </c>
      <c r="O11" s="132"/>
      <c r="P11" s="132"/>
      <c r="Q11" s="132"/>
    </row>
    <row r="12" spans="1:17" ht="15" x14ac:dyDescent="0.25">
      <c r="A12" s="3" t="s">
        <v>23</v>
      </c>
      <c r="B12" s="106">
        <v>8344.27</v>
      </c>
      <c r="C12" s="106">
        <v>28945.24</v>
      </c>
      <c r="D12" s="106">
        <v>32284.639999999999</v>
      </c>
      <c r="E12" s="106">
        <v>62174.23</v>
      </c>
      <c r="F12" s="106">
        <v>61838.64</v>
      </c>
      <c r="G12" s="106">
        <v>-9091.23</v>
      </c>
      <c r="H12" s="107">
        <v>35604.379999999997</v>
      </c>
      <c r="I12" s="107">
        <v>7921.35</v>
      </c>
      <c r="J12" s="107">
        <v>30668.94</v>
      </c>
      <c r="K12" s="107">
        <v>-5061.59</v>
      </c>
      <c r="L12" s="107">
        <v>-6851.42</v>
      </c>
      <c r="M12" s="107">
        <v>6291.35</v>
      </c>
      <c r="N12" s="146" t="s">
        <v>131</v>
      </c>
      <c r="O12" s="132"/>
      <c r="P12" s="132"/>
      <c r="Q12" s="132"/>
    </row>
    <row r="13" spans="1:17" ht="15" x14ac:dyDescent="0.25">
      <c r="A13" s="3" t="s">
        <v>24</v>
      </c>
      <c r="B13" s="106">
        <v>21201.1</v>
      </c>
      <c r="C13" s="106">
        <v>24970.49</v>
      </c>
      <c r="D13" s="106">
        <v>9061.33</v>
      </c>
      <c r="E13" s="106">
        <v>-19825.330000000002</v>
      </c>
      <c r="F13" s="106">
        <v>50709.98</v>
      </c>
      <c r="G13" s="106">
        <v>-8629.02</v>
      </c>
      <c r="H13" s="106">
        <v>7261.04</v>
      </c>
      <c r="I13" s="107">
        <v>2263.1</v>
      </c>
      <c r="J13" s="107">
        <v>-14620</v>
      </c>
      <c r="K13" s="107">
        <v>-26830</v>
      </c>
      <c r="L13" s="108">
        <v>-21260</v>
      </c>
      <c r="M13" s="108">
        <v>-20110</v>
      </c>
      <c r="N13" s="132" t="s">
        <v>131</v>
      </c>
      <c r="O13" s="132"/>
      <c r="P13" s="132"/>
      <c r="Q13" s="132"/>
    </row>
    <row r="14" spans="1:17" ht="15" x14ac:dyDescent="0.25">
      <c r="A14" s="3" t="s">
        <v>25</v>
      </c>
      <c r="B14" s="106">
        <v>-15747.94</v>
      </c>
      <c r="C14" s="106">
        <v>-8210.1299999999992</v>
      </c>
      <c r="D14" s="106">
        <v>-19033.759999999998</v>
      </c>
      <c r="E14" s="106">
        <v>-23900.240000000002</v>
      </c>
      <c r="F14" s="106">
        <v>-6815.16</v>
      </c>
      <c r="G14" s="106">
        <v>-7065.15</v>
      </c>
      <c r="H14" s="106">
        <v>-1367.58</v>
      </c>
      <c r="I14" s="107">
        <v>-19184</v>
      </c>
      <c r="J14" s="107">
        <v>-41446</v>
      </c>
      <c r="K14" s="107">
        <v>-17499</v>
      </c>
      <c r="L14" s="108">
        <v>-21418</v>
      </c>
      <c r="M14" s="108">
        <v>-25622</v>
      </c>
      <c r="N14" s="132" t="s">
        <v>131</v>
      </c>
      <c r="O14" s="132"/>
      <c r="P14" s="132"/>
      <c r="Q14" s="132"/>
    </row>
    <row r="15" spans="1:17" ht="15" x14ac:dyDescent="0.25">
      <c r="A15" s="3" t="s">
        <v>26</v>
      </c>
      <c r="B15" s="106">
        <v>-44247.85</v>
      </c>
      <c r="C15" s="106">
        <v>-69541.33</v>
      </c>
      <c r="D15" s="106">
        <v>-17714.560000000001</v>
      </c>
      <c r="E15" s="106">
        <v>-63738.55</v>
      </c>
      <c r="F15" s="106">
        <v>-19975.830000000002</v>
      </c>
      <c r="G15" s="107">
        <v>-97762</v>
      </c>
      <c r="H15" s="107">
        <v>-96176</v>
      </c>
      <c r="I15" s="107">
        <v>-78739</v>
      </c>
      <c r="J15" s="107">
        <v>-65345</v>
      </c>
      <c r="K15" s="107">
        <v>-79576</v>
      </c>
      <c r="L15" s="108">
        <v>-66819</v>
      </c>
      <c r="M15" s="108">
        <v>-117748</v>
      </c>
      <c r="N15" s="132" t="s">
        <v>131</v>
      </c>
      <c r="O15" s="132"/>
      <c r="P15" s="132"/>
      <c r="Q15" s="132"/>
    </row>
    <row r="16" spans="1:17" ht="15" x14ac:dyDescent="0.25">
      <c r="A16" s="3" t="s">
        <v>27</v>
      </c>
      <c r="B16" s="106">
        <v>-20374.690000000002</v>
      </c>
      <c r="C16" s="106">
        <v>-25806.41</v>
      </c>
      <c r="D16" s="106">
        <v>-41131.94</v>
      </c>
      <c r="E16" s="106">
        <v>-104341.42000000001</v>
      </c>
      <c r="F16" s="106">
        <v>74075.94</v>
      </c>
      <c r="G16" s="106">
        <v>-119840.5</v>
      </c>
      <c r="H16" s="106">
        <v>-73561.56</v>
      </c>
      <c r="I16" s="107">
        <v>62470.28</v>
      </c>
      <c r="J16" s="107">
        <v>-219336.7</v>
      </c>
      <c r="K16" s="107">
        <v>-22475.21</v>
      </c>
      <c r="L16" s="107">
        <v>-52270.44</v>
      </c>
      <c r="M16" s="107">
        <v>-36506.78</v>
      </c>
      <c r="N16" s="146" t="s">
        <v>131</v>
      </c>
      <c r="O16" s="146" t="s">
        <v>131</v>
      </c>
      <c r="P16" s="132"/>
      <c r="Q16" s="132"/>
    </row>
    <row r="17" spans="1:42" ht="15" x14ac:dyDescent="0.25">
      <c r="A17" s="3" t="s">
        <v>28</v>
      </c>
      <c r="B17" s="106">
        <v>-49850.83</v>
      </c>
      <c r="C17" s="106">
        <v>5178.26</v>
      </c>
      <c r="D17" s="106">
        <v>-42502.87</v>
      </c>
      <c r="E17" s="106">
        <v>-78296.86</v>
      </c>
      <c r="F17" s="106">
        <v>-37357.089999999997</v>
      </c>
      <c r="G17" s="106">
        <v>-55231.3</v>
      </c>
      <c r="H17" s="150">
        <v>-46670.62</v>
      </c>
      <c r="I17" s="150">
        <v>-44313.79</v>
      </c>
      <c r="J17" s="150">
        <v>-48890</v>
      </c>
      <c r="K17" s="150">
        <v>-104614</v>
      </c>
      <c r="L17" s="108">
        <v>-79162</v>
      </c>
      <c r="M17" s="108">
        <v>-69499</v>
      </c>
      <c r="N17" s="132" t="s">
        <v>131</v>
      </c>
      <c r="O17" s="132"/>
      <c r="P17" s="132"/>
      <c r="Q17" s="132"/>
    </row>
    <row r="18" spans="1:42" ht="15" x14ac:dyDescent="0.25">
      <c r="A18" s="3" t="s">
        <v>29</v>
      </c>
      <c r="B18" s="106">
        <v>-47860.97</v>
      </c>
      <c r="C18" s="106">
        <v>7172.58</v>
      </c>
      <c r="D18" s="106">
        <v>3731.3599999999997</v>
      </c>
      <c r="E18" s="106">
        <v>-37082.439999999995</v>
      </c>
      <c r="F18" s="106">
        <v>35187.49</v>
      </c>
      <c r="G18" s="106">
        <v>-53505.47</v>
      </c>
      <c r="H18" s="106">
        <v>72437.8</v>
      </c>
      <c r="I18" s="107">
        <v>62972.15</v>
      </c>
      <c r="J18" s="107">
        <v>-30442.11</v>
      </c>
      <c r="K18" s="107">
        <v>61824.28</v>
      </c>
      <c r="L18" s="107">
        <v>23387.71</v>
      </c>
      <c r="M18" s="107">
        <v>92913.600000000006</v>
      </c>
      <c r="N18" s="146" t="s">
        <v>131</v>
      </c>
      <c r="O18" s="132"/>
      <c r="P18" s="132"/>
      <c r="Q18" s="132"/>
    </row>
    <row r="19" spans="1:42" ht="15" x14ac:dyDescent="0.25">
      <c r="A19" s="3" t="s">
        <v>30</v>
      </c>
      <c r="B19" s="106">
        <v>-46738.51</v>
      </c>
      <c r="C19" s="106">
        <v>-81072.53</v>
      </c>
      <c r="D19" s="106">
        <v>-46893.760000000002</v>
      </c>
      <c r="E19" s="106">
        <v>-99942.99</v>
      </c>
      <c r="F19" s="106">
        <v>5082.76</v>
      </c>
      <c r="G19" s="106">
        <v>-67494.59</v>
      </c>
      <c r="H19" s="107">
        <v>2412.5</v>
      </c>
      <c r="I19" s="107">
        <v>1526.97</v>
      </c>
      <c r="J19" s="107">
        <v>-16923.64</v>
      </c>
      <c r="K19" s="107">
        <v>-37562.230000000003</v>
      </c>
      <c r="L19" s="108">
        <v>-94890</v>
      </c>
      <c r="M19" s="108">
        <v>-74650</v>
      </c>
      <c r="N19" s="132" t="s">
        <v>131</v>
      </c>
      <c r="O19" s="132" t="s">
        <v>131</v>
      </c>
      <c r="P19" s="132"/>
      <c r="Q19" s="132"/>
    </row>
    <row r="20" spans="1:42" ht="15" x14ac:dyDescent="0.25">
      <c r="A20" s="3" t="s">
        <v>31</v>
      </c>
      <c r="B20" s="106">
        <v>-19861.97</v>
      </c>
      <c r="C20" s="106">
        <v>-10267.620000000001</v>
      </c>
      <c r="D20" s="106">
        <v>15925.06</v>
      </c>
      <c r="E20" s="106">
        <v>30080.55</v>
      </c>
      <c r="F20" s="106">
        <v>9639.09</v>
      </c>
      <c r="G20" s="106">
        <v>-41502.94</v>
      </c>
      <c r="H20" s="106">
        <v>28666.63</v>
      </c>
      <c r="I20" s="150">
        <v>-83145</v>
      </c>
      <c r="J20" s="150">
        <v>-30627.5</v>
      </c>
      <c r="K20" s="150">
        <v>-21672.5</v>
      </c>
      <c r="L20" s="108">
        <v>-80903</v>
      </c>
      <c r="M20" s="108">
        <v>-110336.5</v>
      </c>
      <c r="N20" s="132" t="s">
        <v>131</v>
      </c>
      <c r="O20" s="132"/>
      <c r="P20" s="132"/>
      <c r="Q20" s="132"/>
    </row>
    <row r="21" spans="1:42" ht="15" x14ac:dyDescent="0.25">
      <c r="A21" s="3" t="s">
        <v>32</v>
      </c>
      <c r="B21" s="106">
        <v>-67577.62</v>
      </c>
      <c r="C21" s="106">
        <v>-206265.94</v>
      </c>
      <c r="D21" s="107">
        <v>-130443.09</v>
      </c>
      <c r="E21" s="107">
        <v>-142406.6</v>
      </c>
      <c r="F21" s="107">
        <v>-67079</v>
      </c>
      <c r="G21" s="107">
        <v>-255455.71</v>
      </c>
      <c r="H21" s="107">
        <v>1514.71</v>
      </c>
      <c r="I21" s="107">
        <v>-3894.13</v>
      </c>
      <c r="J21" s="107">
        <v>30002</v>
      </c>
      <c r="K21" s="107">
        <v>-85330</v>
      </c>
      <c r="L21" s="108">
        <v>-107440</v>
      </c>
      <c r="M21" s="108">
        <v>-227829</v>
      </c>
      <c r="N21" s="132" t="s">
        <v>131</v>
      </c>
      <c r="O21" s="132" t="s">
        <v>131</v>
      </c>
      <c r="P21" s="132"/>
      <c r="Q21" s="132"/>
    </row>
    <row r="22" spans="1:42" ht="15" x14ac:dyDescent="0.25">
      <c r="A22" s="3" t="s">
        <v>33</v>
      </c>
      <c r="B22" s="106">
        <v>-41128.32</v>
      </c>
      <c r="C22" s="106">
        <v>-74068.070000000007</v>
      </c>
      <c r="D22" s="107">
        <v>9461.57</v>
      </c>
      <c r="E22" s="107">
        <v>-71030.95</v>
      </c>
      <c r="F22" s="107">
        <v>11342.73</v>
      </c>
      <c r="G22" s="107">
        <v>-17770.580000000002</v>
      </c>
      <c r="H22" s="107">
        <v>19473.79</v>
      </c>
      <c r="I22" s="107">
        <v>-50567.08</v>
      </c>
      <c r="J22" s="107">
        <v>20569.55</v>
      </c>
      <c r="K22" s="107">
        <v>-51211.78</v>
      </c>
      <c r="L22" s="107">
        <v>-627.04999999999995</v>
      </c>
      <c r="M22" s="107">
        <v>28986.54</v>
      </c>
      <c r="N22" s="132" t="s">
        <v>131</v>
      </c>
      <c r="O22" s="132"/>
      <c r="P22" s="132"/>
      <c r="Q22" s="132"/>
    </row>
    <row r="23" spans="1:42" ht="15" x14ac:dyDescent="0.25">
      <c r="A23" s="3" t="s">
        <v>34</v>
      </c>
      <c r="B23" s="106">
        <v>-495124.73</v>
      </c>
      <c r="C23" s="106">
        <v>550915.79</v>
      </c>
      <c r="D23" s="106">
        <v>-1623927.41</v>
      </c>
      <c r="E23" s="106">
        <v>-722903.08</v>
      </c>
      <c r="F23" s="106">
        <v>-45891.519999999997</v>
      </c>
      <c r="G23" s="106">
        <v>-1015823.92</v>
      </c>
      <c r="H23" s="156">
        <v>961969.4</v>
      </c>
      <c r="I23" s="156">
        <v>159959.38</v>
      </c>
      <c r="J23" s="107">
        <v>-823902.86</v>
      </c>
      <c r="K23" s="150">
        <v>-917547</v>
      </c>
      <c r="L23" s="108">
        <v>-1985360</v>
      </c>
      <c r="M23" s="108">
        <v>-761435</v>
      </c>
      <c r="N23" s="146" t="s">
        <v>131</v>
      </c>
      <c r="O23" s="132"/>
      <c r="P23" s="132"/>
      <c r="Q23" s="132"/>
    </row>
    <row r="24" spans="1:42" ht="15" x14ac:dyDescent="0.25">
      <c r="A24" s="3" t="s">
        <v>35</v>
      </c>
      <c r="B24" s="106">
        <v>-13883.83</v>
      </c>
      <c r="C24" s="106">
        <v>-14298.11</v>
      </c>
      <c r="D24" s="106">
        <v>-14877.84</v>
      </c>
      <c r="E24" s="106">
        <v>-67249.460000000006</v>
      </c>
      <c r="F24" s="106">
        <v>7383.34</v>
      </c>
      <c r="G24" s="106">
        <v>-47444.27</v>
      </c>
      <c r="H24" s="106">
        <v>-46795.38</v>
      </c>
      <c r="I24" s="107">
        <v>-44512.5</v>
      </c>
      <c r="J24" s="107">
        <v>-48890</v>
      </c>
      <c r="K24" s="107">
        <v>-104614</v>
      </c>
      <c r="L24" s="108">
        <v>-77662</v>
      </c>
      <c r="M24" s="108">
        <v>-70881</v>
      </c>
      <c r="N24" s="132" t="s">
        <v>131</v>
      </c>
      <c r="O24" s="132"/>
      <c r="P24" s="132"/>
      <c r="Q24" s="132"/>
    </row>
    <row r="25" spans="1:42" ht="15" x14ac:dyDescent="0.25">
      <c r="A25" s="3" t="s">
        <v>36</v>
      </c>
      <c r="B25" s="106">
        <v>-69475.649999999994</v>
      </c>
      <c r="C25" s="106">
        <v>-73890.39</v>
      </c>
      <c r="D25" s="106">
        <v>-56704.71</v>
      </c>
      <c r="E25" s="106">
        <v>-48477.94</v>
      </c>
      <c r="F25" s="107">
        <v>-72114</v>
      </c>
      <c r="G25" s="107">
        <v>-71627</v>
      </c>
      <c r="H25" s="107">
        <v>-108943</v>
      </c>
      <c r="I25" s="107">
        <v>-79451</v>
      </c>
      <c r="J25" s="107">
        <v>-70838</v>
      </c>
      <c r="K25" s="107">
        <v>-65757</v>
      </c>
      <c r="L25" s="108">
        <v>-66870</v>
      </c>
      <c r="M25" s="108">
        <v>-61550</v>
      </c>
      <c r="N25" s="132" t="s">
        <v>131</v>
      </c>
      <c r="O25" s="132"/>
      <c r="P25" s="132"/>
      <c r="Q25" s="132"/>
    </row>
    <row r="26" spans="1:42" ht="15" x14ac:dyDescent="0.25">
      <c r="A26" s="3" t="s">
        <v>37</v>
      </c>
      <c r="B26" s="106">
        <v>-19895.900000000001</v>
      </c>
      <c r="C26" s="106">
        <v>-13480.41</v>
      </c>
      <c r="D26" s="106">
        <v>-27692.57</v>
      </c>
      <c r="E26" s="106">
        <v>-17299.259999999998</v>
      </c>
      <c r="F26" s="107">
        <v>-42953</v>
      </c>
      <c r="G26" s="107">
        <v>-41485</v>
      </c>
      <c r="H26" s="107">
        <v>-39366</v>
      </c>
      <c r="I26" s="107">
        <v>-36134</v>
      </c>
      <c r="J26" s="107">
        <v>-62822</v>
      </c>
      <c r="K26" s="107">
        <v>-46331</v>
      </c>
      <c r="L26" s="108">
        <v>-83038</v>
      </c>
      <c r="M26" s="108">
        <v>-38491</v>
      </c>
      <c r="N26" s="132" t="s">
        <v>131</v>
      </c>
      <c r="O26" s="132"/>
      <c r="P26" s="132"/>
      <c r="Q26" s="132"/>
    </row>
    <row r="27" spans="1:42" ht="15" x14ac:dyDescent="0.25">
      <c r="A27" s="3" t="s">
        <v>38</v>
      </c>
      <c r="B27" s="106">
        <v>-17827.740000000002</v>
      </c>
      <c r="C27" s="106">
        <v>-38923.760000000002</v>
      </c>
      <c r="D27" s="107">
        <v>-36000.39</v>
      </c>
      <c r="E27" s="107">
        <v>-35989.47</v>
      </c>
      <c r="F27" s="107">
        <v>7250.96</v>
      </c>
      <c r="G27" s="107">
        <v>-58982.44</v>
      </c>
      <c r="H27" s="107">
        <v>17383.72</v>
      </c>
      <c r="I27" s="107">
        <v>15892.89</v>
      </c>
      <c r="J27" s="107">
        <v>25045.78</v>
      </c>
      <c r="K27" s="107">
        <v>1385.63</v>
      </c>
      <c r="L27" s="107">
        <v>8062.05</v>
      </c>
      <c r="M27" s="107">
        <v>18479.29</v>
      </c>
      <c r="N27" s="146" t="s">
        <v>131</v>
      </c>
      <c r="O27" s="132"/>
      <c r="P27" s="132"/>
      <c r="Q27" s="132"/>
    </row>
    <row r="28" spans="1:42" ht="15" x14ac:dyDescent="0.25">
      <c r="A28" s="3" t="s">
        <v>39</v>
      </c>
      <c r="B28" s="106">
        <v>-119085.93</v>
      </c>
      <c r="C28" s="106">
        <v>-30616.76</v>
      </c>
      <c r="D28" s="106">
        <v>-80537.53</v>
      </c>
      <c r="E28" s="106">
        <v>28289.54</v>
      </c>
      <c r="F28" s="107">
        <v>92565.2</v>
      </c>
      <c r="G28" s="107">
        <v>-130649.03</v>
      </c>
      <c r="H28" s="107">
        <v>-84639.1</v>
      </c>
      <c r="I28" s="150">
        <v>-86428</v>
      </c>
      <c r="J28" s="150">
        <v>-35217</v>
      </c>
      <c r="K28" s="150">
        <v>-46298</v>
      </c>
      <c r="L28" s="108">
        <v>-77725</v>
      </c>
      <c r="M28" s="108">
        <v>-76227</v>
      </c>
      <c r="N28" s="132" t="s">
        <v>131</v>
      </c>
      <c r="O28" s="132"/>
      <c r="P28" s="132"/>
      <c r="Q28" s="132"/>
    </row>
    <row r="29" spans="1:42" ht="15" x14ac:dyDescent="0.25">
      <c r="A29" s="3" t="s">
        <v>40</v>
      </c>
      <c r="B29" s="106">
        <v>258311.95</v>
      </c>
      <c r="C29" s="106">
        <v>-17213.61</v>
      </c>
      <c r="D29" s="106">
        <v>29889.910000000003</v>
      </c>
      <c r="E29" s="106">
        <v>99584.17</v>
      </c>
      <c r="F29" s="106">
        <v>265534.87</v>
      </c>
      <c r="G29" s="106">
        <v>9744.1899999999987</v>
      </c>
      <c r="H29" s="106">
        <v>119733.20999999999</v>
      </c>
      <c r="I29" s="107">
        <v>183036.37</v>
      </c>
      <c r="J29" s="107">
        <v>244176.16</v>
      </c>
      <c r="K29" s="107">
        <v>103962.23</v>
      </c>
      <c r="L29" s="107">
        <v>195787.88</v>
      </c>
      <c r="M29" s="107">
        <v>202440.34</v>
      </c>
      <c r="N29" s="146" t="s">
        <v>131</v>
      </c>
      <c r="O29" s="132"/>
      <c r="P29" s="132"/>
      <c r="Q29" s="132"/>
    </row>
    <row r="30" spans="1:42" ht="15" x14ac:dyDescent="0.25">
      <c r="A30" s="3" t="s">
        <v>41</v>
      </c>
      <c r="B30" s="106">
        <v>-159163.63</v>
      </c>
      <c r="C30" s="106">
        <v>-113582.31</v>
      </c>
      <c r="D30" s="106">
        <v>-182374.25</v>
      </c>
      <c r="E30" s="106">
        <v>-100235.79</v>
      </c>
      <c r="F30" s="106">
        <v>-48509.25</v>
      </c>
      <c r="G30" s="107">
        <v>-87138.54</v>
      </c>
      <c r="H30" s="107">
        <v>-162285</v>
      </c>
      <c r="I30" s="107">
        <v>-199602</v>
      </c>
      <c r="J30" s="107">
        <v>-196347</v>
      </c>
      <c r="K30" s="107">
        <v>-387354</v>
      </c>
      <c r="L30" s="108">
        <v>-222510</v>
      </c>
      <c r="M30" s="108">
        <v>-391801</v>
      </c>
      <c r="N30" s="132" t="s">
        <v>131</v>
      </c>
      <c r="O30" s="132"/>
      <c r="P30" s="132"/>
      <c r="Q30" s="13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</row>
    <row r="31" spans="1:42" ht="15" x14ac:dyDescent="0.25">
      <c r="A31" s="3" t="s">
        <v>42</v>
      </c>
      <c r="B31" s="106">
        <v>-14847.78</v>
      </c>
      <c r="C31" s="106">
        <v>-2820.35</v>
      </c>
      <c r="D31" s="106">
        <v>15896.47</v>
      </c>
      <c r="E31" s="106">
        <v>-10234.92</v>
      </c>
      <c r="F31" s="106">
        <v>4007.41</v>
      </c>
      <c r="G31" s="106">
        <v>-9609</v>
      </c>
      <c r="H31" s="107">
        <v>-11370</v>
      </c>
      <c r="I31" s="107">
        <v>-9015</v>
      </c>
      <c r="J31" s="107">
        <v>-19489</v>
      </c>
      <c r="K31" s="107">
        <v>-9144</v>
      </c>
      <c r="L31" s="108">
        <v>-58373</v>
      </c>
      <c r="M31" s="108">
        <v>-28874</v>
      </c>
      <c r="N31" s="146" t="s">
        <v>131</v>
      </c>
      <c r="O31" s="146" t="s">
        <v>131</v>
      </c>
      <c r="P31" s="132"/>
      <c r="Q31" s="132"/>
      <c r="R31" s="110"/>
      <c r="S31" s="111"/>
      <c r="T31" s="111"/>
      <c r="U31" s="111"/>
      <c r="V31" s="111"/>
      <c r="W31" s="111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</row>
    <row r="32" spans="1:42" ht="15" x14ac:dyDescent="0.25">
      <c r="A32" s="3" t="s">
        <v>43</v>
      </c>
      <c r="B32" s="106">
        <v>-35688.31</v>
      </c>
      <c r="C32" s="106">
        <v>-61590.83</v>
      </c>
      <c r="D32" s="106">
        <v>-28508.13</v>
      </c>
      <c r="E32" s="106">
        <v>-64856.310000000005</v>
      </c>
      <c r="F32" s="106">
        <v>26378.47</v>
      </c>
      <c r="G32" s="106">
        <v>-53000.82</v>
      </c>
      <c r="H32" s="106">
        <v>67185.47</v>
      </c>
      <c r="I32" s="107">
        <v>91194.22</v>
      </c>
      <c r="J32" s="107">
        <v>-43475.360000000001</v>
      </c>
      <c r="K32" s="107">
        <v>-35821.51</v>
      </c>
      <c r="L32" s="107">
        <v>-25941.52</v>
      </c>
      <c r="M32" s="107">
        <v>74227.14</v>
      </c>
      <c r="N32" s="146" t="s">
        <v>131</v>
      </c>
      <c r="O32" s="132"/>
      <c r="P32" s="132"/>
      <c r="Q32" s="13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</row>
    <row r="33" spans="1:42" ht="15" x14ac:dyDescent="0.25">
      <c r="A33" s="3" t="s">
        <v>44</v>
      </c>
      <c r="B33" s="106">
        <v>-111912.7</v>
      </c>
      <c r="C33" s="106">
        <v>-114524.16</v>
      </c>
      <c r="D33" s="106">
        <v>-67972.2</v>
      </c>
      <c r="E33" s="106">
        <v>-79694.73</v>
      </c>
      <c r="F33" s="106">
        <v>-61882.31</v>
      </c>
      <c r="G33" s="106">
        <v>-119798.16</v>
      </c>
      <c r="H33" s="106">
        <v>-47249.83</v>
      </c>
      <c r="I33" s="107">
        <v>-48729.17</v>
      </c>
      <c r="J33" s="107">
        <v>-62525.63</v>
      </c>
      <c r="K33" s="107">
        <v>-100527.86</v>
      </c>
      <c r="L33" s="107">
        <v>-15846.19</v>
      </c>
      <c r="M33" s="107">
        <v>-41450.17</v>
      </c>
      <c r="N33" s="146" t="s">
        <v>131</v>
      </c>
      <c r="O33" s="146" t="s">
        <v>131</v>
      </c>
      <c r="P33" s="132"/>
      <c r="Q33" s="13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</row>
    <row r="34" spans="1:42" ht="15" x14ac:dyDescent="0.25">
      <c r="A34" s="3" t="s">
        <v>45</v>
      </c>
      <c r="B34" s="74">
        <v>-2865.04</v>
      </c>
      <c r="C34" s="74">
        <v>-6477.03</v>
      </c>
      <c r="D34" s="74">
        <v>19845.52</v>
      </c>
      <c r="E34" s="74">
        <v>24993.22</v>
      </c>
      <c r="F34" s="74">
        <v>-50412.33</v>
      </c>
      <c r="G34" s="74">
        <v>-41498.47</v>
      </c>
      <c r="H34" s="74">
        <v>822.91</v>
      </c>
      <c r="I34" s="155">
        <v>-57683</v>
      </c>
      <c r="J34" s="155">
        <v>-76542.5</v>
      </c>
      <c r="K34" s="155">
        <v>-67757.5</v>
      </c>
      <c r="L34" s="72">
        <v>-47201</v>
      </c>
      <c r="M34" s="72">
        <v>-30310</v>
      </c>
      <c r="N34" s="132" t="s">
        <v>131</v>
      </c>
      <c r="O34" s="132"/>
      <c r="P34" s="132"/>
      <c r="Q34" s="13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</row>
    <row r="35" spans="1:42" ht="15" x14ac:dyDescent="0.25">
      <c r="A35" s="3" t="s">
        <v>46</v>
      </c>
      <c r="B35" s="106">
        <v>-55468.240000000005</v>
      </c>
      <c r="C35" s="106">
        <v>-53430.75</v>
      </c>
      <c r="D35" s="106">
        <v>-61410.29</v>
      </c>
      <c r="E35" s="106">
        <v>-90780.36</v>
      </c>
      <c r="F35" s="106">
        <v>-71550.06</v>
      </c>
      <c r="G35" s="106">
        <v>-83498.38</v>
      </c>
      <c r="H35" s="106">
        <v>6063.2400000000016</v>
      </c>
      <c r="I35" s="107">
        <v>-7327.31</v>
      </c>
      <c r="J35" s="107">
        <v>66618.06</v>
      </c>
      <c r="K35" s="107">
        <v>37745.589999999997</v>
      </c>
      <c r="L35" s="107">
        <v>5049.6000000000004</v>
      </c>
      <c r="M35" s="107">
        <v>118164.32</v>
      </c>
      <c r="N35" s="146" t="s">
        <v>131</v>
      </c>
      <c r="O35" s="146" t="s">
        <v>131</v>
      </c>
      <c r="P35" s="132"/>
      <c r="Q35" s="13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</row>
    <row r="36" spans="1:42" ht="15" x14ac:dyDescent="0.25">
      <c r="A36" s="3" t="s">
        <v>47</v>
      </c>
      <c r="B36" s="106">
        <v>-9098.7900000000009</v>
      </c>
      <c r="C36" s="106">
        <v>-16789.88</v>
      </c>
      <c r="D36" s="106">
        <v>-20561.97</v>
      </c>
      <c r="E36" s="106">
        <v>-13578.7</v>
      </c>
      <c r="F36" s="106">
        <v>-14910.09</v>
      </c>
      <c r="G36" s="106">
        <v>-19013.920000000002</v>
      </c>
      <c r="H36" s="106">
        <v>13854.3</v>
      </c>
      <c r="I36" s="107">
        <v>-41983.71</v>
      </c>
      <c r="J36" s="107">
        <v>-50.81</v>
      </c>
      <c r="K36" s="107">
        <v>-41271.370000000003</v>
      </c>
      <c r="L36" s="107">
        <v>1541.85</v>
      </c>
      <c r="M36" s="107">
        <v>44422.69</v>
      </c>
      <c r="N36" s="146" t="s">
        <v>131</v>
      </c>
      <c r="O36" s="146" t="s">
        <v>131</v>
      </c>
      <c r="P36" s="132"/>
      <c r="Q36" s="13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</row>
    <row r="37" spans="1:42" ht="15" x14ac:dyDescent="0.25">
      <c r="A37" s="3" t="s">
        <v>48</v>
      </c>
      <c r="B37" s="106">
        <v>-61700.57</v>
      </c>
      <c r="C37" s="106">
        <v>-206264.94</v>
      </c>
      <c r="D37" s="106">
        <v>-130443.09</v>
      </c>
      <c r="E37" s="106">
        <v>-142406.6</v>
      </c>
      <c r="F37" s="107">
        <v>114869.05</v>
      </c>
      <c r="G37" s="107">
        <v>-205467.07</v>
      </c>
      <c r="H37" s="107">
        <v>21194.1</v>
      </c>
      <c r="I37" s="107">
        <v>-3894.13</v>
      </c>
      <c r="J37" s="107">
        <v>20601</v>
      </c>
      <c r="K37" s="107">
        <v>-74770</v>
      </c>
      <c r="L37" s="108">
        <v>-127630</v>
      </c>
      <c r="M37" s="108">
        <v>-104020</v>
      </c>
      <c r="N37" s="132" t="s">
        <v>131</v>
      </c>
      <c r="O37" s="132" t="s">
        <v>131</v>
      </c>
      <c r="P37" s="132"/>
      <c r="Q37" s="13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</row>
    <row r="38" spans="1:42" ht="15" x14ac:dyDescent="0.25">
      <c r="A38" s="3" t="s">
        <v>49</v>
      </c>
      <c r="B38" s="106">
        <v>-49375.839999999997</v>
      </c>
      <c r="C38" s="106">
        <v>-129772.47</v>
      </c>
      <c r="D38" s="107">
        <v>-76758.34</v>
      </c>
      <c r="E38" s="107">
        <v>-162692.59</v>
      </c>
      <c r="F38" s="107">
        <v>95405.759999999995</v>
      </c>
      <c r="G38" s="107">
        <v>-136120.04999999999</v>
      </c>
      <c r="H38" s="107">
        <v>-38625.300000000003</v>
      </c>
      <c r="I38" s="107">
        <v>122768.13</v>
      </c>
      <c r="J38" s="107">
        <v>-100360</v>
      </c>
      <c r="K38" s="107">
        <v>-107760</v>
      </c>
      <c r="L38" s="108">
        <v>-106500</v>
      </c>
      <c r="M38" s="108">
        <v>-134424</v>
      </c>
      <c r="N38" s="132" t="s">
        <v>131</v>
      </c>
      <c r="O38" s="132"/>
      <c r="P38" s="132"/>
      <c r="Q38" s="13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</row>
    <row r="39" spans="1:42" ht="15" x14ac:dyDescent="0.25">
      <c r="A39" s="3" t="s">
        <v>50</v>
      </c>
      <c r="B39" s="74">
        <v>-51991.7</v>
      </c>
      <c r="C39" s="74">
        <v>-233795.02</v>
      </c>
      <c r="D39" s="74">
        <v>-41785.9</v>
      </c>
      <c r="E39" s="74">
        <v>-112742.72</v>
      </c>
      <c r="F39" s="73">
        <v>-137200</v>
      </c>
      <c r="G39" s="73">
        <v>-131150</v>
      </c>
      <c r="H39" s="73">
        <v>-111767</v>
      </c>
      <c r="I39" s="107">
        <v>-121364</v>
      </c>
      <c r="J39" s="107">
        <v>-120840</v>
      </c>
      <c r="K39" s="107">
        <v>121236</v>
      </c>
      <c r="L39" s="108">
        <v>-98525</v>
      </c>
      <c r="M39" s="108">
        <v>-86948</v>
      </c>
      <c r="N39" s="132" t="s">
        <v>131</v>
      </c>
      <c r="O39" s="132"/>
      <c r="P39" s="132"/>
      <c r="Q39" s="132"/>
      <c r="R39" s="110"/>
      <c r="S39" s="111"/>
      <c r="T39" s="111"/>
      <c r="U39" s="111"/>
      <c r="V39" s="111"/>
      <c r="W39" s="111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2"/>
      <c r="AP39" s="112"/>
    </row>
    <row r="40" spans="1:42" ht="15" x14ac:dyDescent="0.25">
      <c r="A40" s="3" t="s">
        <v>51</v>
      </c>
      <c r="B40" s="106">
        <v>-6477.03</v>
      </c>
      <c r="C40" s="106">
        <v>19324.52</v>
      </c>
      <c r="D40" s="106">
        <v>24993.22</v>
      </c>
      <c r="E40" s="106">
        <v>-3895.39</v>
      </c>
      <c r="F40" s="106">
        <v>-22170.720000000001</v>
      </c>
      <c r="G40" s="106">
        <v>-22170.720000000001</v>
      </c>
      <c r="H40" s="106">
        <v>-3524.4</v>
      </c>
      <c r="I40" s="107">
        <v>-42186</v>
      </c>
      <c r="J40" s="107">
        <v>-39921</v>
      </c>
      <c r="K40" s="108">
        <v>-40420</v>
      </c>
      <c r="L40" s="108">
        <v>-48307</v>
      </c>
      <c r="M40" s="108">
        <v>-48277</v>
      </c>
      <c r="N40" s="132" t="s">
        <v>131</v>
      </c>
      <c r="O40" s="132"/>
      <c r="P40" s="132"/>
      <c r="Q40" s="13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</row>
    <row r="41" spans="1:42" x14ac:dyDescent="0.2">
      <c r="A41" s="5"/>
      <c r="B41" s="13"/>
      <c r="C41" s="54"/>
      <c r="D41" s="11"/>
      <c r="E41" s="11"/>
      <c r="F41" s="11"/>
      <c r="G41" s="12"/>
      <c r="H41" s="13"/>
      <c r="I41" s="13"/>
      <c r="J41" s="13"/>
      <c r="K41" s="13"/>
      <c r="L41" s="13"/>
      <c r="M41" s="13"/>
      <c r="N41" s="132"/>
      <c r="O41" s="132"/>
      <c r="P41" s="132"/>
      <c r="Q41" s="13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</row>
    <row r="42" spans="1:42" ht="15" x14ac:dyDescent="0.25">
      <c r="A42" s="7" t="s">
        <v>16</v>
      </c>
      <c r="B42" s="46"/>
      <c r="C42" s="55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132"/>
      <c r="O42" s="132"/>
      <c r="P42" s="132"/>
      <c r="Q42" s="13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</row>
    <row r="43" spans="1:42" x14ac:dyDescent="0.2">
      <c r="A43" s="16" t="s">
        <v>52</v>
      </c>
      <c r="B43" s="122">
        <v>-13753.25</v>
      </c>
      <c r="C43" s="122">
        <v>-42794.15</v>
      </c>
      <c r="D43" s="122">
        <v>-18701.63</v>
      </c>
      <c r="E43" s="122">
        <v>-17945.88</v>
      </c>
      <c r="F43" s="122">
        <v>-11741.98</v>
      </c>
      <c r="G43" s="122">
        <v>-20067.39</v>
      </c>
      <c r="H43" s="122">
        <v>-7220</v>
      </c>
      <c r="I43" s="125">
        <v>-9568.64</v>
      </c>
      <c r="J43" s="125">
        <v>-27152.11</v>
      </c>
      <c r="K43" s="125">
        <v>-14005.38</v>
      </c>
      <c r="L43" s="125">
        <v>-27152.11</v>
      </c>
      <c r="M43" s="125">
        <v>-1382.78</v>
      </c>
      <c r="N43" s="126">
        <v>-21521</v>
      </c>
      <c r="O43" s="126">
        <v>-24846</v>
      </c>
      <c r="P43" s="126">
        <v>-24486</v>
      </c>
      <c r="Q43" s="13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</row>
    <row r="44" spans="1:42" x14ac:dyDescent="0.2">
      <c r="A44" s="16" t="s">
        <v>53</v>
      </c>
      <c r="B44" s="122">
        <v>-15972.89</v>
      </c>
      <c r="C44" s="122">
        <v>-46962.5</v>
      </c>
      <c r="D44" s="122">
        <v>-57512.75</v>
      </c>
      <c r="E44" s="122">
        <v>-750.18</v>
      </c>
      <c r="F44" s="122">
        <v>23436.01</v>
      </c>
      <c r="G44" s="122">
        <v>-58567.99</v>
      </c>
      <c r="H44" s="122">
        <v>3823.58</v>
      </c>
      <c r="I44" s="122">
        <v>-15797.31</v>
      </c>
      <c r="J44" s="122">
        <v>3328.12</v>
      </c>
      <c r="K44" s="125">
        <v>-2402.91</v>
      </c>
      <c r="L44" s="125">
        <v>-12840.84</v>
      </c>
      <c r="M44" s="125">
        <v>-13230.95</v>
      </c>
      <c r="N44" s="126">
        <v>-25790</v>
      </c>
      <c r="O44" s="126">
        <v>-28298</v>
      </c>
      <c r="P44" s="126">
        <v>-28817</v>
      </c>
      <c r="Q44" s="13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</row>
    <row r="45" spans="1:42" x14ac:dyDescent="0.2">
      <c r="A45" s="16" t="s">
        <v>54</v>
      </c>
      <c r="B45" s="122">
        <v>-17904.47</v>
      </c>
      <c r="C45" s="122">
        <v>-1775.39</v>
      </c>
      <c r="D45" s="122">
        <v>-196.83</v>
      </c>
      <c r="E45" s="122">
        <v>1138.48</v>
      </c>
      <c r="F45" s="122">
        <v>136.52000000000001</v>
      </c>
      <c r="G45" s="122">
        <v>-28310.78</v>
      </c>
      <c r="H45" s="122">
        <v>863</v>
      </c>
      <c r="I45" s="122">
        <v>25419.83</v>
      </c>
      <c r="J45" s="122">
        <v>-23188.81</v>
      </c>
      <c r="K45" s="125">
        <v>20809.77</v>
      </c>
      <c r="L45" s="125">
        <v>-8678.0499999999993</v>
      </c>
      <c r="M45" s="125">
        <v>-6792</v>
      </c>
      <c r="N45" s="126">
        <v>-32205</v>
      </c>
      <c r="O45" s="126">
        <v>-32255</v>
      </c>
      <c r="P45" s="126">
        <v>-32225</v>
      </c>
      <c r="Q45" s="13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</row>
    <row r="46" spans="1:42" x14ac:dyDescent="0.2">
      <c r="A46" s="16" t="s">
        <v>55</v>
      </c>
      <c r="B46" s="122">
        <v>-3227.23</v>
      </c>
      <c r="C46" s="122">
        <v>-12669.63</v>
      </c>
      <c r="D46" s="122">
        <v>14845.16</v>
      </c>
      <c r="E46" s="122">
        <v>-2620.58</v>
      </c>
      <c r="F46" s="122">
        <v>-15243.87</v>
      </c>
      <c r="G46" s="122">
        <v>-11439.97</v>
      </c>
      <c r="H46" s="122">
        <v>16379</v>
      </c>
      <c r="I46" s="125">
        <v>875.8</v>
      </c>
      <c r="J46" s="125">
        <v>6089.21</v>
      </c>
      <c r="K46" s="125">
        <v>-10195.16</v>
      </c>
      <c r="L46" s="125">
        <v>-28433.01</v>
      </c>
      <c r="M46" s="125">
        <v>-1433.22</v>
      </c>
      <c r="N46" s="126">
        <v>-2931</v>
      </c>
      <c r="O46" s="126">
        <v>458</v>
      </c>
      <c r="P46" s="126">
        <v>1595</v>
      </c>
      <c r="Q46" s="13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</row>
    <row r="47" spans="1:42" x14ac:dyDescent="0.2">
      <c r="A47" s="16" t="s">
        <v>56</v>
      </c>
      <c r="B47" s="122">
        <v>-86972.47</v>
      </c>
      <c r="C47" s="122">
        <v>-30770.66</v>
      </c>
      <c r="D47" s="122">
        <v>-125377.61</v>
      </c>
      <c r="E47" s="122">
        <v>4330.96</v>
      </c>
      <c r="F47" s="122">
        <v>-19257.990000000002</v>
      </c>
      <c r="G47" s="122">
        <v>-11494.49</v>
      </c>
      <c r="H47" s="122">
        <v>-3490</v>
      </c>
      <c r="I47" s="125">
        <v>3178.83</v>
      </c>
      <c r="J47" s="125">
        <v>-24972.41</v>
      </c>
      <c r="K47" s="125">
        <v>-10052.98</v>
      </c>
      <c r="L47" s="125">
        <v>27117.67</v>
      </c>
      <c r="M47" s="125">
        <v>-6936.1</v>
      </c>
      <c r="N47" s="126">
        <v>-17950</v>
      </c>
      <c r="O47" s="126">
        <v>-16450</v>
      </c>
      <c r="P47" s="126">
        <v>-16200</v>
      </c>
      <c r="Q47" s="132"/>
    </row>
    <row r="48" spans="1:42" x14ac:dyDescent="0.2">
      <c r="A48" s="16" t="s">
        <v>57</v>
      </c>
      <c r="B48" s="122">
        <v>16638.66</v>
      </c>
      <c r="C48" s="122">
        <v>-17286.66</v>
      </c>
      <c r="D48" s="122">
        <v>-30489.02</v>
      </c>
      <c r="E48" s="122">
        <v>-39693.67</v>
      </c>
      <c r="F48" s="122">
        <v>17392.87</v>
      </c>
      <c r="G48" s="122">
        <v>-8918.41</v>
      </c>
      <c r="H48" s="122">
        <v>-11162</v>
      </c>
      <c r="I48" s="122">
        <v>10372.52</v>
      </c>
      <c r="J48" s="122">
        <v>2446.62</v>
      </c>
      <c r="K48" s="125">
        <v>-1784.6</v>
      </c>
      <c r="L48" s="125">
        <v>-25486.98</v>
      </c>
      <c r="M48" s="125">
        <v>41599.72</v>
      </c>
      <c r="N48" s="126">
        <v>7995</v>
      </c>
      <c r="O48" s="126">
        <v>10045</v>
      </c>
      <c r="P48" s="126">
        <v>10195</v>
      </c>
      <c r="Q48" s="132"/>
    </row>
    <row r="49" spans="1:17" x14ac:dyDescent="0.2">
      <c r="A49" s="16" t="s">
        <v>58</v>
      </c>
      <c r="B49" s="122">
        <v>-96278.38</v>
      </c>
      <c r="C49" s="122">
        <v>-50420.04</v>
      </c>
      <c r="D49" s="122">
        <v>-48786.39</v>
      </c>
      <c r="E49" s="122">
        <v>-1044.01</v>
      </c>
      <c r="F49" s="122">
        <v>-68981.87</v>
      </c>
      <c r="G49" s="122">
        <v>-103238.25</v>
      </c>
      <c r="H49" s="122">
        <v>-36285.550000000003</v>
      </c>
      <c r="I49" s="122">
        <v>-30546.43</v>
      </c>
      <c r="J49" s="122">
        <v>-1083.72</v>
      </c>
      <c r="K49" s="125">
        <v>-21116.560000000001</v>
      </c>
      <c r="L49" s="125">
        <v>-26104.97</v>
      </c>
      <c r="M49" s="125">
        <v>20742.650000000001</v>
      </c>
      <c r="N49" s="126">
        <v>-56627</v>
      </c>
      <c r="O49" s="126">
        <v>-51550</v>
      </c>
      <c r="P49" s="126">
        <v>-50300</v>
      </c>
      <c r="Q49" s="132"/>
    </row>
    <row r="50" spans="1:17" x14ac:dyDescent="0.2">
      <c r="A50" s="16" t="s">
        <v>59</v>
      </c>
      <c r="B50" s="122">
        <v>-8023.07</v>
      </c>
      <c r="C50" s="122">
        <v>40775.879999999997</v>
      </c>
      <c r="D50" s="122">
        <v>74842.679999999993</v>
      </c>
      <c r="E50" s="122">
        <v>-100749.38</v>
      </c>
      <c r="F50" s="122">
        <v>99524.64</v>
      </c>
      <c r="G50" s="122">
        <v>-40894.9</v>
      </c>
      <c r="H50" s="122">
        <v>-2205.89</v>
      </c>
      <c r="I50" s="125">
        <v>-28817.61</v>
      </c>
      <c r="J50" s="125">
        <v>-12813.29</v>
      </c>
      <c r="K50" s="125">
        <v>19794.41</v>
      </c>
      <c r="L50" s="125">
        <v>-21858.43</v>
      </c>
      <c r="M50" s="125">
        <v>-3423.03</v>
      </c>
      <c r="N50" s="126">
        <v>-33061</v>
      </c>
      <c r="O50" s="126">
        <v>-34071</v>
      </c>
      <c r="P50" s="126">
        <v>-34181</v>
      </c>
      <c r="Q50" s="132"/>
    </row>
    <row r="51" spans="1:17" x14ac:dyDescent="0.2">
      <c r="A51" s="16" t="s">
        <v>60</v>
      </c>
      <c r="B51" s="122">
        <v>-43592.35</v>
      </c>
      <c r="C51" s="122">
        <v>-96084.43</v>
      </c>
      <c r="D51" s="122">
        <v>-26418.59</v>
      </c>
      <c r="E51" s="122">
        <v>-18279.54</v>
      </c>
      <c r="F51" s="122">
        <v>-23553.61</v>
      </c>
      <c r="G51" s="122">
        <v>-108564.36</v>
      </c>
      <c r="H51" s="122">
        <v>-37870.01</v>
      </c>
      <c r="I51" s="125">
        <v>22439.94</v>
      </c>
      <c r="J51" s="125">
        <v>-92957.29</v>
      </c>
      <c r="K51" s="125">
        <v>1306.19</v>
      </c>
      <c r="L51" s="125">
        <v>-92397.59</v>
      </c>
      <c r="M51" s="125">
        <v>-12654.61</v>
      </c>
      <c r="N51" s="126">
        <v>-69994</v>
      </c>
      <c r="O51" s="126">
        <v>-63035</v>
      </c>
      <c r="P51" s="126">
        <v>-62838</v>
      </c>
      <c r="Q51" s="132"/>
    </row>
    <row r="52" spans="1:17" x14ac:dyDescent="0.2">
      <c r="A52" s="16" t="s">
        <v>61</v>
      </c>
      <c r="B52" s="122">
        <v>-157142.32</v>
      </c>
      <c r="C52" s="122">
        <v>-47436.21</v>
      </c>
      <c r="D52" s="122">
        <v>-85662.91</v>
      </c>
      <c r="E52" s="122">
        <v>-205187.6</v>
      </c>
      <c r="F52" s="122">
        <v>-60339.62</v>
      </c>
      <c r="G52" s="122">
        <v>-174916.6</v>
      </c>
      <c r="H52" s="122">
        <v>-1724.9</v>
      </c>
      <c r="I52" s="125">
        <v>-152771.24</v>
      </c>
      <c r="J52" s="125">
        <v>-127129.23</v>
      </c>
      <c r="K52" s="125">
        <v>-150208.23000000001</v>
      </c>
      <c r="L52" s="125">
        <v>-66538.28</v>
      </c>
      <c r="M52" s="125">
        <v>-161582.6</v>
      </c>
      <c r="N52" s="126">
        <v>-214094</v>
      </c>
      <c r="O52" s="126">
        <v>-201392</v>
      </c>
      <c r="P52" s="132"/>
      <c r="Q52" s="132"/>
    </row>
    <row r="53" spans="1:17" x14ac:dyDescent="0.2">
      <c r="A53" s="16" t="s">
        <v>62</v>
      </c>
      <c r="B53" s="122">
        <v>-2112.0100000000002</v>
      </c>
      <c r="C53" s="122">
        <v>-3885.06</v>
      </c>
      <c r="D53" s="122">
        <v>-1487.83</v>
      </c>
      <c r="E53" s="122">
        <v>-5099.29</v>
      </c>
      <c r="F53" s="122">
        <v>-8660.6299999999992</v>
      </c>
      <c r="G53" s="122">
        <v>-7383.15</v>
      </c>
      <c r="H53" s="122">
        <v>-3182</v>
      </c>
      <c r="I53" s="125">
        <v>11396.34</v>
      </c>
      <c r="J53" s="125">
        <v>-25768.42</v>
      </c>
      <c r="K53" s="125">
        <v>-21.72</v>
      </c>
      <c r="L53" s="125">
        <v>-12030.18</v>
      </c>
      <c r="M53" s="125">
        <v>3392.16</v>
      </c>
      <c r="N53" s="126">
        <v>-4125</v>
      </c>
      <c r="O53" s="126">
        <v>-3965</v>
      </c>
      <c r="P53" s="126">
        <v>-3715</v>
      </c>
      <c r="Q53" s="132"/>
    </row>
    <row r="54" spans="1:17" x14ac:dyDescent="0.2">
      <c r="A54" s="16" t="s">
        <v>63</v>
      </c>
      <c r="B54" s="122">
        <v>-21900.65</v>
      </c>
      <c r="C54" s="122">
        <v>-39691.370000000003</v>
      </c>
      <c r="D54" s="122">
        <v>-22816.73</v>
      </c>
      <c r="E54" s="122">
        <v>-48691.35</v>
      </c>
      <c r="F54" s="122">
        <v>2425.33</v>
      </c>
      <c r="G54" s="122">
        <v>-60649.35</v>
      </c>
      <c r="H54" s="122">
        <v>-30876</v>
      </c>
      <c r="I54" s="122">
        <v>41098.6</v>
      </c>
      <c r="J54" s="125">
        <v>114267.67</v>
      </c>
      <c r="K54" s="125">
        <v>-15790.58</v>
      </c>
      <c r="L54" s="125">
        <v>-125414.14</v>
      </c>
      <c r="M54" s="125">
        <v>-18122.03</v>
      </c>
      <c r="N54" s="126">
        <v>-102482</v>
      </c>
      <c r="O54" s="126">
        <v>-83818</v>
      </c>
      <c r="P54" s="126">
        <v>-85244</v>
      </c>
      <c r="Q54" s="132"/>
    </row>
    <row r="55" spans="1:17" x14ac:dyDescent="0.2">
      <c r="A55" s="16" t="s">
        <v>64</v>
      </c>
      <c r="B55" s="122">
        <v>-95.07</v>
      </c>
      <c r="C55" s="122">
        <v>-18567.689999999999</v>
      </c>
      <c r="D55" s="122">
        <v>817.95</v>
      </c>
      <c r="E55" s="122">
        <v>4490.9399999999996</v>
      </c>
      <c r="F55" s="122">
        <v>4251.72</v>
      </c>
      <c r="G55" s="122">
        <v>-53184.639999999999</v>
      </c>
      <c r="H55" s="122">
        <v>-3416</v>
      </c>
      <c r="I55" s="125">
        <v>1389.43</v>
      </c>
      <c r="J55" s="125">
        <v>8208.51</v>
      </c>
      <c r="K55" s="125">
        <v>-5439.53</v>
      </c>
      <c r="L55" s="125">
        <v>-7898.09</v>
      </c>
      <c r="M55" s="125">
        <v>-14520.8</v>
      </c>
      <c r="N55" s="126">
        <v>-21277</v>
      </c>
      <c r="O55" s="126">
        <v>-22481</v>
      </c>
      <c r="P55" s="126">
        <v>-20385</v>
      </c>
      <c r="Q55" s="132"/>
    </row>
    <row r="56" spans="1:17" x14ac:dyDescent="0.2">
      <c r="A56" s="16" t="s">
        <v>65</v>
      </c>
      <c r="B56" s="122">
        <v>-23695.39</v>
      </c>
      <c r="C56" s="122">
        <v>-15128.19</v>
      </c>
      <c r="D56" s="122">
        <v>-15974.08</v>
      </c>
      <c r="E56" s="122">
        <v>-15757.87</v>
      </c>
      <c r="F56" s="122">
        <v>-20451.27</v>
      </c>
      <c r="G56" s="122">
        <v>-32673.93</v>
      </c>
      <c r="H56" s="122">
        <v>-16449.689999999999</v>
      </c>
      <c r="I56" s="125">
        <v>-214.89</v>
      </c>
      <c r="J56" s="125">
        <v>-19342.57</v>
      </c>
      <c r="K56" s="125">
        <v>-10725.78</v>
      </c>
      <c r="L56" s="125">
        <v>-4306.54</v>
      </c>
      <c r="M56" s="125">
        <v>-1972.45</v>
      </c>
      <c r="N56" s="126">
        <v>-13565</v>
      </c>
      <c r="O56" s="126">
        <v>-12951</v>
      </c>
      <c r="P56" s="126">
        <v>-12511</v>
      </c>
      <c r="Q56" s="132"/>
    </row>
    <row r="57" spans="1:17" x14ac:dyDescent="0.2">
      <c r="A57" s="16" t="s">
        <v>66</v>
      </c>
      <c r="B57" s="122">
        <v>-42144.99</v>
      </c>
      <c r="C57" s="122">
        <v>-29847.4</v>
      </c>
      <c r="D57" s="122">
        <v>-93433.88</v>
      </c>
      <c r="E57" s="122">
        <v>3030.81</v>
      </c>
      <c r="F57" s="122">
        <v>9885.1299999999992</v>
      </c>
      <c r="G57" s="122">
        <v>-56331.31</v>
      </c>
      <c r="H57" s="122">
        <v>-11563.46</v>
      </c>
      <c r="I57" s="122">
        <v>17138.63</v>
      </c>
      <c r="J57" s="125">
        <v>-16785.240000000002</v>
      </c>
      <c r="K57" s="125">
        <v>8431.5499999999993</v>
      </c>
      <c r="L57" s="125">
        <v>-34611.300000000003</v>
      </c>
      <c r="M57" s="125">
        <v>-9255.83</v>
      </c>
      <c r="N57" s="126">
        <v>-131384</v>
      </c>
      <c r="O57" s="126">
        <v>-68628</v>
      </c>
      <c r="P57" s="126">
        <v>-64424</v>
      </c>
      <c r="Q57" s="132"/>
    </row>
    <row r="58" spans="1:17" x14ac:dyDescent="0.2">
      <c r="A58" s="16" t="s">
        <v>67</v>
      </c>
      <c r="B58" s="122">
        <v>15194.81</v>
      </c>
      <c r="C58" s="122">
        <v>13756.67</v>
      </c>
      <c r="D58" s="122">
        <v>-3357.36</v>
      </c>
      <c r="E58" s="122">
        <v>28123.77</v>
      </c>
      <c r="F58" s="122">
        <v>34421.839999999997</v>
      </c>
      <c r="G58" s="122">
        <v>-52434.77</v>
      </c>
      <c r="H58" s="122">
        <v>10242.25</v>
      </c>
      <c r="I58" s="125">
        <v>8526.6299999999992</v>
      </c>
      <c r="J58" s="125">
        <v>8383.6</v>
      </c>
      <c r="K58" s="125">
        <v>8206.23</v>
      </c>
      <c r="L58" s="125">
        <v>-25937.62</v>
      </c>
      <c r="M58" s="125">
        <v>-31059.41</v>
      </c>
      <c r="N58" s="126">
        <v>-5076</v>
      </c>
      <c r="O58" s="126">
        <v>-11554</v>
      </c>
      <c r="P58" s="126">
        <v>-15202</v>
      </c>
      <c r="Q58" s="132"/>
    </row>
    <row r="59" spans="1:17" x14ac:dyDescent="0.2">
      <c r="A59" s="16" t="s">
        <v>68</v>
      </c>
      <c r="B59" s="122">
        <v>-22575.3</v>
      </c>
      <c r="C59" s="122">
        <v>141.43</v>
      </c>
      <c r="D59" s="122">
        <v>-629.42999999999995</v>
      </c>
      <c r="E59" s="122">
        <v>-8250.48</v>
      </c>
      <c r="F59" s="122">
        <v>13611.57</v>
      </c>
      <c r="G59" s="122">
        <v>-5166.97</v>
      </c>
      <c r="H59" s="122">
        <v>-23526.58</v>
      </c>
      <c r="I59" s="125">
        <v>-2234.71</v>
      </c>
      <c r="J59" s="125">
        <v>-8802.57</v>
      </c>
      <c r="K59" s="125">
        <v>6767.34</v>
      </c>
      <c r="L59" s="125">
        <v>-985.4</v>
      </c>
      <c r="M59" s="125">
        <v>-2716.23</v>
      </c>
      <c r="N59" s="126">
        <v>-2020</v>
      </c>
      <c r="O59" s="126">
        <v>-2020</v>
      </c>
      <c r="P59" s="126">
        <v>-2020</v>
      </c>
      <c r="Q59" s="132"/>
    </row>
    <row r="60" spans="1:17" x14ac:dyDescent="0.2">
      <c r="A60" s="16" t="s">
        <v>69</v>
      </c>
      <c r="B60" s="122">
        <v>7953.7</v>
      </c>
      <c r="C60" s="122">
        <v>9590.83</v>
      </c>
      <c r="D60" s="122">
        <v>-9908.9699999999993</v>
      </c>
      <c r="E60" s="122">
        <v>44178.92</v>
      </c>
      <c r="F60" s="122">
        <v>19186.669999999998</v>
      </c>
      <c r="G60" s="122">
        <v>-32206.23</v>
      </c>
      <c r="H60" s="122">
        <v>-25340.17</v>
      </c>
      <c r="I60" s="125">
        <v>6274.64</v>
      </c>
      <c r="J60" s="125">
        <v>-56664.06</v>
      </c>
      <c r="K60" s="125">
        <v>-7094.41</v>
      </c>
      <c r="L60" s="125">
        <v>6239.73</v>
      </c>
      <c r="M60" s="125">
        <v>-40176.79</v>
      </c>
      <c r="N60" s="126">
        <v>-40010</v>
      </c>
      <c r="O60" s="126">
        <v>-24420</v>
      </c>
      <c r="P60" s="126">
        <v>-24240</v>
      </c>
      <c r="Q60" s="132"/>
    </row>
    <row r="61" spans="1:17" x14ac:dyDescent="0.2">
      <c r="A61" s="16" t="s">
        <v>70</v>
      </c>
      <c r="B61" s="122">
        <v>-47033.87</v>
      </c>
      <c r="C61" s="122">
        <v>-59850.68</v>
      </c>
      <c r="D61" s="122">
        <v>-55980.43</v>
      </c>
      <c r="E61" s="122">
        <v>89271.07</v>
      </c>
      <c r="F61" s="122">
        <v>59968.6</v>
      </c>
      <c r="G61" s="122">
        <v>-168751.72</v>
      </c>
      <c r="H61" s="122">
        <v>43189.19</v>
      </c>
      <c r="I61" s="122">
        <v>100139.08</v>
      </c>
      <c r="J61" s="125">
        <v>16806.8</v>
      </c>
      <c r="K61" s="125">
        <v>95486.11</v>
      </c>
      <c r="L61" s="125">
        <v>106714.9</v>
      </c>
      <c r="M61" s="125">
        <v>147690.21</v>
      </c>
      <c r="N61" s="126">
        <v>88138</v>
      </c>
      <c r="O61" s="126">
        <v>47478</v>
      </c>
      <c r="P61" s="126">
        <v>13898</v>
      </c>
      <c r="Q61" s="132"/>
    </row>
    <row r="62" spans="1:17" x14ac:dyDescent="0.2">
      <c r="A62" s="16" t="s">
        <v>71</v>
      </c>
      <c r="B62" s="122">
        <v>-20534.169999999998</v>
      </c>
      <c r="C62" s="122">
        <v>-15672.99</v>
      </c>
      <c r="D62" s="122">
        <v>-22246.5</v>
      </c>
      <c r="E62" s="122">
        <v>18462.91</v>
      </c>
      <c r="F62" s="122">
        <v>-3385.86</v>
      </c>
      <c r="G62" s="122">
        <v>-41647.93</v>
      </c>
      <c r="H62" s="122">
        <v>2407.33</v>
      </c>
      <c r="I62" s="125">
        <v>28287.68</v>
      </c>
      <c r="J62" s="125">
        <v>-10645.7</v>
      </c>
      <c r="K62" s="125">
        <v>8475.9599999999991</v>
      </c>
      <c r="L62" s="125">
        <v>-14775.63</v>
      </c>
      <c r="M62" s="125">
        <v>-34686.080000000002</v>
      </c>
      <c r="N62" s="126">
        <v>-28466</v>
      </c>
      <c r="O62" s="126">
        <v>-27296</v>
      </c>
      <c r="P62" s="126">
        <v>-29506</v>
      </c>
      <c r="Q62" s="132"/>
    </row>
    <row r="63" spans="1:17" x14ac:dyDescent="0.2">
      <c r="A63" s="16" t="s">
        <v>72</v>
      </c>
      <c r="B63" s="122">
        <v>92.3</v>
      </c>
      <c r="C63" s="122">
        <v>-26138.639999999999</v>
      </c>
      <c r="D63" s="122">
        <v>2077.46</v>
      </c>
      <c r="E63" s="122">
        <v>-974.77</v>
      </c>
      <c r="F63" s="122">
        <v>59176.07</v>
      </c>
      <c r="G63" s="122">
        <v>120711.93</v>
      </c>
      <c r="H63" s="122">
        <v>83872.45</v>
      </c>
      <c r="I63" s="125">
        <v>11669.22</v>
      </c>
      <c r="J63" s="125">
        <v>83270.73</v>
      </c>
      <c r="K63" s="125">
        <v>66299.67</v>
      </c>
      <c r="L63" s="125">
        <v>86964.41</v>
      </c>
      <c r="M63" s="125">
        <v>71371.69</v>
      </c>
      <c r="N63" s="126">
        <v>68033</v>
      </c>
      <c r="O63" s="126">
        <v>57243</v>
      </c>
      <c r="P63" s="126">
        <v>67603</v>
      </c>
      <c r="Q63" s="132"/>
    </row>
    <row r="64" spans="1:17" x14ac:dyDescent="0.2">
      <c r="A64" s="16" t="s">
        <v>73</v>
      </c>
      <c r="B64" s="122">
        <v>117038.86</v>
      </c>
      <c r="C64" s="122">
        <v>35434.160000000003</v>
      </c>
      <c r="D64" s="122">
        <v>-28337.06</v>
      </c>
      <c r="E64" s="122">
        <v>-101279.09</v>
      </c>
      <c r="F64" s="122">
        <v>192934.03</v>
      </c>
      <c r="G64" s="122">
        <v>164677.51</v>
      </c>
      <c r="H64" s="122">
        <v>10511.05</v>
      </c>
      <c r="I64" s="122">
        <v>-121496.86</v>
      </c>
      <c r="J64" s="125">
        <v>-60844.74</v>
      </c>
      <c r="K64" s="125">
        <v>113315.1</v>
      </c>
      <c r="L64" s="125">
        <v>-15299.96</v>
      </c>
      <c r="M64" s="125">
        <v>-33480.949999999997</v>
      </c>
      <c r="N64" s="126">
        <v>-122027</v>
      </c>
      <c r="O64" s="126">
        <v>-94987</v>
      </c>
      <c r="P64" s="126">
        <v>-97267</v>
      </c>
      <c r="Q64" s="132"/>
    </row>
    <row r="65" spans="1:17" x14ac:dyDescent="0.2">
      <c r="A65" s="16" t="s">
        <v>1</v>
      </c>
      <c r="B65" s="122">
        <v>-2435.7399999999998</v>
      </c>
      <c r="C65" s="122">
        <v>6029.86</v>
      </c>
      <c r="D65" s="122">
        <v>-917.04</v>
      </c>
      <c r="E65" s="122">
        <v>10110.58</v>
      </c>
      <c r="F65" s="122">
        <v>8190.43</v>
      </c>
      <c r="G65" s="122">
        <v>-35588.32</v>
      </c>
      <c r="H65" s="122">
        <v>-15522.3</v>
      </c>
      <c r="I65" s="125">
        <v>6436.06</v>
      </c>
      <c r="J65" s="125">
        <v>507.19</v>
      </c>
      <c r="K65" s="125">
        <v>-11212.9</v>
      </c>
      <c r="L65" s="125">
        <v>-15267.91</v>
      </c>
      <c r="M65" s="125">
        <v>-20245.509999999998</v>
      </c>
      <c r="N65" s="126">
        <v>-32938</v>
      </c>
      <c r="O65" s="126">
        <v>-42817</v>
      </c>
      <c r="P65" s="126">
        <v>-42537</v>
      </c>
      <c r="Q65" s="132"/>
    </row>
    <row r="66" spans="1:17" x14ac:dyDescent="0.2">
      <c r="A66" s="16" t="s">
        <v>74</v>
      </c>
      <c r="B66" s="122">
        <v>-291172.82</v>
      </c>
      <c r="C66" s="122">
        <v>-402286.57</v>
      </c>
      <c r="D66" s="122">
        <v>-352820.67</v>
      </c>
      <c r="E66" s="122">
        <v>-478728.55</v>
      </c>
      <c r="F66" s="122">
        <v>-17724.14</v>
      </c>
      <c r="G66" s="122">
        <v>-357200.96</v>
      </c>
      <c r="H66" s="122">
        <v>-579166.42000000004</v>
      </c>
      <c r="I66" s="125">
        <v>147615.01</v>
      </c>
      <c r="J66" s="125">
        <v>267560.76</v>
      </c>
      <c r="K66" s="125">
        <v>-614164.74</v>
      </c>
      <c r="L66" s="125">
        <v>70677.600000000006</v>
      </c>
      <c r="M66" s="125">
        <v>-404761.83</v>
      </c>
      <c r="N66" s="126">
        <v>-65077</v>
      </c>
      <c r="O66" s="126">
        <v>-32770</v>
      </c>
      <c r="P66" s="132"/>
      <c r="Q66" s="132"/>
    </row>
    <row r="67" spans="1:17" x14ac:dyDescent="0.2">
      <c r="A67" s="16" t="s">
        <v>75</v>
      </c>
      <c r="B67" s="122">
        <v>-31880.9</v>
      </c>
      <c r="C67" s="122">
        <v>-24071.84</v>
      </c>
      <c r="D67" s="122">
        <v>-5197.96</v>
      </c>
      <c r="E67" s="122">
        <v>-33490.300000000003</v>
      </c>
      <c r="F67" s="122">
        <v>-23957.45</v>
      </c>
      <c r="G67" s="122">
        <v>-78891.149999999994</v>
      </c>
      <c r="H67" s="122">
        <v>5.1100000000000003</v>
      </c>
      <c r="I67" s="125">
        <v>-14058.13</v>
      </c>
      <c r="J67" s="125">
        <v>-2367.62</v>
      </c>
      <c r="K67" s="125">
        <v>-22365.32</v>
      </c>
      <c r="L67" s="125">
        <v>1361.83</v>
      </c>
      <c r="M67" s="125">
        <v>-20029.650000000001</v>
      </c>
      <c r="N67" s="126">
        <v>-100199</v>
      </c>
      <c r="O67" s="126">
        <v>-47537</v>
      </c>
      <c r="P67" s="126">
        <v>-47487</v>
      </c>
      <c r="Q67" s="132"/>
    </row>
    <row r="68" spans="1:17" x14ac:dyDescent="0.2">
      <c r="A68" s="16" t="s">
        <v>76</v>
      </c>
      <c r="B68" s="122">
        <v>-69025.740000000005</v>
      </c>
      <c r="C68" s="122">
        <v>-98398.86</v>
      </c>
      <c r="D68" s="122">
        <v>-18104.98</v>
      </c>
      <c r="E68" s="122">
        <v>-78171.56</v>
      </c>
      <c r="F68" s="122">
        <v>69375.48</v>
      </c>
      <c r="G68" s="122">
        <v>157803.13</v>
      </c>
      <c r="H68" s="122">
        <v>-133508.73000000001</v>
      </c>
      <c r="I68" s="125">
        <v>129984.15</v>
      </c>
      <c r="J68" s="125">
        <v>-35835.94</v>
      </c>
      <c r="K68" s="125">
        <v>52429.23</v>
      </c>
      <c r="L68" s="125">
        <v>431864.17</v>
      </c>
      <c r="M68" s="125">
        <v>14005.24</v>
      </c>
      <c r="N68" s="126">
        <v>34043</v>
      </c>
      <c r="O68" s="126">
        <v>46624</v>
      </c>
      <c r="P68" s="132"/>
      <c r="Q68" s="132"/>
    </row>
    <row r="69" spans="1:17" x14ac:dyDescent="0.2">
      <c r="A69" s="16" t="s">
        <v>77</v>
      </c>
      <c r="B69" s="122">
        <v>22780.26</v>
      </c>
      <c r="C69" s="122">
        <v>-10139.02</v>
      </c>
      <c r="D69" s="122">
        <v>38683.35</v>
      </c>
      <c r="E69" s="122">
        <v>43913.72</v>
      </c>
      <c r="F69" s="122">
        <v>30396.05</v>
      </c>
      <c r="G69" s="122">
        <v>-48464.9</v>
      </c>
      <c r="H69" s="122">
        <v>357.03</v>
      </c>
      <c r="I69" s="125">
        <v>44209.27</v>
      </c>
      <c r="J69" s="125">
        <v>-15237.09</v>
      </c>
      <c r="K69" s="125">
        <v>-9134.2800000000007</v>
      </c>
      <c r="L69" s="125">
        <v>82548.86</v>
      </c>
      <c r="M69" s="125">
        <v>-62030.28</v>
      </c>
      <c r="N69" s="126">
        <v>-39068</v>
      </c>
      <c r="O69" s="126">
        <v>-39528</v>
      </c>
      <c r="P69" s="126">
        <v>-38888</v>
      </c>
      <c r="Q69" s="132"/>
    </row>
    <row r="70" spans="1:17" x14ac:dyDescent="0.2">
      <c r="A70" s="16" t="s">
        <v>78</v>
      </c>
      <c r="B70" s="122">
        <v>-25756.799999999999</v>
      </c>
      <c r="C70" s="122">
        <v>-7113.49</v>
      </c>
      <c r="D70" s="122">
        <v>14126.91</v>
      </c>
      <c r="E70" s="122">
        <v>284</v>
      </c>
      <c r="F70" s="122">
        <v>6733.52</v>
      </c>
      <c r="G70" s="122">
        <v>-17576.53</v>
      </c>
      <c r="H70" s="122">
        <v>2029.08</v>
      </c>
      <c r="I70" s="125">
        <v>31092.29</v>
      </c>
      <c r="J70" s="125">
        <v>-1844.26</v>
      </c>
      <c r="K70" s="125">
        <v>-9128.66</v>
      </c>
      <c r="L70" s="125">
        <v>-712.42</v>
      </c>
      <c r="M70" s="125">
        <v>3915.8</v>
      </c>
      <c r="N70" s="126">
        <v>-7151</v>
      </c>
      <c r="O70" s="126">
        <v>-7731</v>
      </c>
      <c r="P70" s="126">
        <v>-7461</v>
      </c>
      <c r="Q70" s="132"/>
    </row>
    <row r="71" spans="1:17" x14ac:dyDescent="0.2">
      <c r="A71" s="16" t="s">
        <v>79</v>
      </c>
      <c r="B71" s="122">
        <v>-66621.55</v>
      </c>
      <c r="C71" s="122">
        <v>14545.67</v>
      </c>
      <c r="D71" s="122">
        <v>-41838.06</v>
      </c>
      <c r="E71" s="122">
        <v>-18080.43</v>
      </c>
      <c r="F71" s="122">
        <v>-89515.05</v>
      </c>
      <c r="G71" s="122">
        <v>-72088.31</v>
      </c>
      <c r="H71" s="122">
        <v>-50355.5</v>
      </c>
      <c r="I71" s="122">
        <v>79301.88</v>
      </c>
      <c r="J71" s="122">
        <v>48018.58</v>
      </c>
      <c r="K71" s="125">
        <v>-42592.37</v>
      </c>
      <c r="L71" s="125">
        <v>57042.95</v>
      </c>
      <c r="M71" s="125">
        <v>12188.72</v>
      </c>
      <c r="N71" s="126">
        <v>-35280</v>
      </c>
      <c r="O71" s="126">
        <v>-2251</v>
      </c>
      <c r="P71" s="126">
        <v>-20659</v>
      </c>
      <c r="Q71" s="132"/>
    </row>
    <row r="72" spans="1:17" x14ac:dyDescent="0.2">
      <c r="A72" s="16" t="s">
        <v>80</v>
      </c>
      <c r="B72" s="122">
        <v>-39804.1</v>
      </c>
      <c r="C72" s="122">
        <v>-3998.8</v>
      </c>
      <c r="D72" s="122">
        <v>-8930.26</v>
      </c>
      <c r="E72" s="122">
        <v>-6590.62</v>
      </c>
      <c r="F72" s="122">
        <v>-13565.5</v>
      </c>
      <c r="G72" s="122">
        <v>-47754.3</v>
      </c>
      <c r="H72" s="122">
        <v>-589.27</v>
      </c>
      <c r="I72" s="125">
        <v>-12539.99</v>
      </c>
      <c r="J72" s="125">
        <v>-34655.58</v>
      </c>
      <c r="K72" s="125">
        <v>-25142.73</v>
      </c>
      <c r="L72" s="125">
        <v>1417.06</v>
      </c>
      <c r="M72" s="125">
        <v>-3572.4</v>
      </c>
      <c r="N72" s="126">
        <v>-35800</v>
      </c>
      <c r="O72" s="126">
        <v>-36950</v>
      </c>
      <c r="P72" s="126">
        <v>-36400</v>
      </c>
      <c r="Q72" s="132"/>
    </row>
    <row r="73" spans="1:17" x14ac:dyDescent="0.2">
      <c r="A73" s="16" t="s">
        <v>81</v>
      </c>
      <c r="B73" s="122">
        <v>142095.13</v>
      </c>
      <c r="C73" s="122">
        <v>114325.8</v>
      </c>
      <c r="D73" s="122">
        <v>-227400.97</v>
      </c>
      <c r="E73" s="122">
        <v>24458.15</v>
      </c>
      <c r="F73" s="122">
        <v>42309.5</v>
      </c>
      <c r="G73" s="122">
        <v>148659.69</v>
      </c>
      <c r="H73" s="122">
        <v>63775.74</v>
      </c>
      <c r="I73" s="122">
        <v>-33212.199999999997</v>
      </c>
      <c r="J73" s="125">
        <v>117853.02</v>
      </c>
      <c r="K73" s="125">
        <v>5595.82</v>
      </c>
      <c r="L73" s="125">
        <v>115026.69</v>
      </c>
      <c r="M73" s="125">
        <v>-252630.39999999999</v>
      </c>
      <c r="N73" s="126">
        <v>-13803</v>
      </c>
      <c r="O73" s="126">
        <v>-12403</v>
      </c>
      <c r="P73" s="126">
        <v>-11153</v>
      </c>
      <c r="Q73" s="132"/>
    </row>
    <row r="74" spans="1:17" x14ac:dyDescent="0.2">
      <c r="A74" s="16" t="s">
        <v>82</v>
      </c>
      <c r="B74" s="122">
        <v>3715.6</v>
      </c>
      <c r="C74" s="122">
        <v>47869.46</v>
      </c>
      <c r="D74" s="122">
        <v>-13398.21</v>
      </c>
      <c r="E74" s="122">
        <v>-66657.149999999994</v>
      </c>
      <c r="F74" s="122">
        <v>15331.23</v>
      </c>
      <c r="G74" s="122">
        <v>-13880.49</v>
      </c>
      <c r="H74" s="122">
        <v>55209.78</v>
      </c>
      <c r="I74" s="122">
        <v>-17143.46</v>
      </c>
      <c r="J74" s="125">
        <v>-58433.86</v>
      </c>
      <c r="K74" s="125">
        <v>-14803.12</v>
      </c>
      <c r="L74" s="125">
        <v>-79677.490000000005</v>
      </c>
      <c r="M74" s="125">
        <v>-108169.99</v>
      </c>
      <c r="N74" s="126">
        <v>-86847</v>
      </c>
      <c r="O74" s="126">
        <v>-100585</v>
      </c>
      <c r="P74" s="132"/>
      <c r="Q74" s="132"/>
    </row>
    <row r="75" spans="1:17" x14ac:dyDescent="0.2">
      <c r="A75" s="16" t="s">
        <v>83</v>
      </c>
      <c r="B75" s="122">
        <v>-91317.22</v>
      </c>
      <c r="C75" s="122">
        <v>37603.56</v>
      </c>
      <c r="D75" s="122">
        <v>-74071.960000000006</v>
      </c>
      <c r="E75" s="122">
        <v>-68262.75</v>
      </c>
      <c r="F75" s="122">
        <v>26098.36</v>
      </c>
      <c r="G75" s="122">
        <v>-169777.13</v>
      </c>
      <c r="H75" s="122">
        <v>-49152.38</v>
      </c>
      <c r="I75" s="122">
        <v>-117915.03</v>
      </c>
      <c r="J75" s="122">
        <v>46313.67</v>
      </c>
      <c r="K75" s="125">
        <v>-64030.99</v>
      </c>
      <c r="L75" s="125">
        <v>-165355.13</v>
      </c>
      <c r="M75" s="125">
        <v>-182667.93</v>
      </c>
      <c r="N75" s="126">
        <v>-271384</v>
      </c>
      <c r="O75" s="126">
        <v>-262643</v>
      </c>
      <c r="P75" s="132"/>
      <c r="Q75" s="132"/>
    </row>
    <row r="76" spans="1:17" x14ac:dyDescent="0.2">
      <c r="A76" s="16" t="s">
        <v>84</v>
      </c>
      <c r="B76" s="122">
        <v>-31221.53</v>
      </c>
      <c r="C76" s="122">
        <v>-30229</v>
      </c>
      <c r="D76" s="122">
        <v>-16174.49</v>
      </c>
      <c r="E76" s="122">
        <v>-42715.06</v>
      </c>
      <c r="F76" s="122">
        <v>-5400.45</v>
      </c>
      <c r="G76" s="122">
        <v>-42113.94</v>
      </c>
      <c r="H76" s="122">
        <v>-6313.14</v>
      </c>
      <c r="I76" s="122">
        <v>1475.8</v>
      </c>
      <c r="J76" s="125">
        <v>22204.400000000001</v>
      </c>
      <c r="K76" s="125">
        <v>3543.99</v>
      </c>
      <c r="L76" s="125">
        <v>21007.79</v>
      </c>
      <c r="M76" s="125">
        <v>-52186.02</v>
      </c>
      <c r="N76" s="126">
        <v>-44970</v>
      </c>
      <c r="O76" s="126">
        <v>-36770</v>
      </c>
      <c r="P76" s="126">
        <v>-36070</v>
      </c>
      <c r="Q76" s="132"/>
    </row>
    <row r="77" spans="1:17" x14ac:dyDescent="0.2">
      <c r="A77" s="16" t="s">
        <v>85</v>
      </c>
      <c r="B77" s="122">
        <v>-3136.88</v>
      </c>
      <c r="C77" s="122">
        <v>-2843.85</v>
      </c>
      <c r="D77" s="122">
        <v>-7019.2</v>
      </c>
      <c r="E77" s="122">
        <v>-27394.7</v>
      </c>
      <c r="F77" s="122">
        <v>20526.330000000002</v>
      </c>
      <c r="G77" s="122">
        <v>-15947.29</v>
      </c>
      <c r="H77" s="122">
        <v>-16154.11</v>
      </c>
      <c r="I77" s="122">
        <v>26847.98</v>
      </c>
      <c r="J77" s="122">
        <v>23654.62</v>
      </c>
      <c r="K77" s="125">
        <v>-11315.43</v>
      </c>
      <c r="L77" s="125">
        <v>10188.9</v>
      </c>
      <c r="M77" s="125">
        <v>5455.79</v>
      </c>
      <c r="N77" s="126">
        <v>-23992</v>
      </c>
      <c r="O77" s="126">
        <v>-8349</v>
      </c>
      <c r="P77" s="126">
        <v>-8099</v>
      </c>
      <c r="Q77" s="132"/>
    </row>
    <row r="78" spans="1:17" x14ac:dyDescent="0.2">
      <c r="A78" s="16" t="s">
        <v>86</v>
      </c>
      <c r="B78" s="122">
        <v>5501.55</v>
      </c>
      <c r="C78" s="122">
        <v>7521.39</v>
      </c>
      <c r="D78" s="122">
        <v>-34933.760000000002</v>
      </c>
      <c r="E78" s="122">
        <v>143951.1</v>
      </c>
      <c r="F78" s="122">
        <v>252190.7</v>
      </c>
      <c r="G78" s="122">
        <v>221896.36</v>
      </c>
      <c r="H78" s="122">
        <v>140648.57</v>
      </c>
      <c r="I78" s="125">
        <v>67604.63</v>
      </c>
      <c r="J78" s="125">
        <v>79136.39</v>
      </c>
      <c r="K78" s="125">
        <v>159699.97</v>
      </c>
      <c r="L78" s="125">
        <v>157498.54</v>
      </c>
      <c r="M78" s="125">
        <v>84785.7</v>
      </c>
      <c r="N78" s="126">
        <v>111457</v>
      </c>
      <c r="O78" s="126">
        <v>111945</v>
      </c>
      <c r="P78" s="126">
        <v>111819</v>
      </c>
      <c r="Q78" s="132"/>
    </row>
    <row r="79" spans="1:17" x14ac:dyDescent="0.2">
      <c r="A79" s="16" t="s">
        <v>87</v>
      </c>
      <c r="B79" s="122">
        <v>-104628.34</v>
      </c>
      <c r="C79" s="122">
        <v>-36228.44</v>
      </c>
      <c r="D79" s="122">
        <v>-55170.080000000002</v>
      </c>
      <c r="E79" s="122">
        <v>-68641.600000000006</v>
      </c>
      <c r="F79" s="122">
        <v>1327.93</v>
      </c>
      <c r="G79" s="122">
        <v>-56786.78</v>
      </c>
      <c r="H79" s="122">
        <v>-88410.94</v>
      </c>
      <c r="I79" s="122">
        <v>-37367.61</v>
      </c>
      <c r="J79" s="125">
        <v>-3328.65</v>
      </c>
      <c r="K79" s="125">
        <v>-27394.6</v>
      </c>
      <c r="L79" s="125">
        <v>-60413.24</v>
      </c>
      <c r="M79" s="125">
        <v>-50114.09</v>
      </c>
      <c r="N79" s="126">
        <v>-54895</v>
      </c>
      <c r="O79" s="126">
        <v>-55562</v>
      </c>
      <c r="P79" s="126">
        <v>-55005</v>
      </c>
      <c r="Q79" s="132"/>
    </row>
    <row r="80" spans="1:17" x14ac:dyDescent="0.2">
      <c r="A80" s="16" t="s">
        <v>88</v>
      </c>
      <c r="B80" s="122">
        <v>-43439.87</v>
      </c>
      <c r="C80" s="122">
        <v>-50145.64</v>
      </c>
      <c r="D80" s="122">
        <v>-107416.53</v>
      </c>
      <c r="E80" s="122">
        <v>-70344.3</v>
      </c>
      <c r="F80" s="122">
        <v>30203.16</v>
      </c>
      <c r="G80" s="122">
        <v>-289730.58</v>
      </c>
      <c r="H80" s="122">
        <v>100674.9</v>
      </c>
      <c r="I80" s="125">
        <v>-185546.66</v>
      </c>
      <c r="J80" s="125">
        <v>-32176.93</v>
      </c>
      <c r="K80" s="125">
        <v>-119152.84</v>
      </c>
      <c r="L80" s="125">
        <v>-128232.96000000001</v>
      </c>
      <c r="M80" s="125">
        <v>-279885.5</v>
      </c>
      <c r="N80" s="126">
        <v>-93282</v>
      </c>
      <c r="O80" s="126">
        <v>-129515</v>
      </c>
      <c r="P80" s="126">
        <v>-120511</v>
      </c>
      <c r="Q80" s="126">
        <v>-101340</v>
      </c>
    </row>
    <row r="81" spans="1:17" x14ac:dyDescent="0.2">
      <c r="A81" s="16" t="s">
        <v>89</v>
      </c>
      <c r="B81" s="122">
        <v>13335.27</v>
      </c>
      <c r="C81" s="122">
        <v>-15010.22</v>
      </c>
      <c r="D81" s="122">
        <v>1409.3</v>
      </c>
      <c r="E81" s="122">
        <v>18251.310000000001</v>
      </c>
      <c r="F81" s="122">
        <v>-24928.6</v>
      </c>
      <c r="G81" s="122">
        <v>-11882.46</v>
      </c>
      <c r="H81" s="122">
        <v>1925.62</v>
      </c>
      <c r="I81" s="122">
        <v>-1165.3499999999999</v>
      </c>
      <c r="J81" s="125">
        <v>7560.56</v>
      </c>
      <c r="K81" s="125">
        <v>5694.8</v>
      </c>
      <c r="L81" s="125">
        <v>-9061.7000000000007</v>
      </c>
      <c r="M81" s="125">
        <v>436.24</v>
      </c>
      <c r="N81" s="126">
        <v>-2017</v>
      </c>
      <c r="O81" s="126">
        <v>-2557</v>
      </c>
      <c r="P81" s="126">
        <v>-2317</v>
      </c>
      <c r="Q81" s="132"/>
    </row>
    <row r="82" spans="1:17" x14ac:dyDescent="0.2">
      <c r="A82" s="16" t="s">
        <v>90</v>
      </c>
      <c r="B82" s="122">
        <v>-38549.78</v>
      </c>
      <c r="C82" s="122">
        <v>-33556.550000000003</v>
      </c>
      <c r="D82" s="122">
        <v>-36664.519999999997</v>
      </c>
      <c r="E82" s="122">
        <v>-25276.03</v>
      </c>
      <c r="F82" s="122">
        <v>-35563.33</v>
      </c>
      <c r="G82" s="122">
        <v>-71256.460000000006</v>
      </c>
      <c r="H82" s="122">
        <v>-10465.17</v>
      </c>
      <c r="I82" s="125">
        <v>-10151.049999999999</v>
      </c>
      <c r="J82" s="125">
        <v>-42745.31</v>
      </c>
      <c r="K82" s="125">
        <v>-73393.460000000006</v>
      </c>
      <c r="L82" s="125">
        <v>-19179.36</v>
      </c>
      <c r="M82" s="125">
        <v>5531.89</v>
      </c>
      <c r="N82" s="126">
        <v>-44322</v>
      </c>
      <c r="O82" s="126">
        <v>-40057</v>
      </c>
      <c r="P82" s="126">
        <v>-40614</v>
      </c>
      <c r="Q82" s="132"/>
    </row>
    <row r="83" spans="1:17" x14ac:dyDescent="0.2">
      <c r="A83" s="16" t="s">
        <v>91</v>
      </c>
      <c r="B83" s="122">
        <v>-116425.31</v>
      </c>
      <c r="C83" s="122">
        <v>-157567.81</v>
      </c>
      <c r="D83" s="122">
        <v>-1607668.3</v>
      </c>
      <c r="E83" s="122">
        <v>-308411.58</v>
      </c>
      <c r="F83" s="122">
        <v>-288457.96000000002</v>
      </c>
      <c r="G83" s="125">
        <v>157185.65</v>
      </c>
      <c r="H83" s="125">
        <v>-287618.21000000002</v>
      </c>
      <c r="I83" s="125">
        <v>-285260.36</v>
      </c>
      <c r="J83" s="125">
        <v>74515.81</v>
      </c>
      <c r="K83" s="125">
        <v>-342187.85</v>
      </c>
      <c r="L83" s="125">
        <v>130066.47</v>
      </c>
      <c r="M83" s="125">
        <v>-960365.31</v>
      </c>
      <c r="N83" s="126">
        <v>292557</v>
      </c>
      <c r="O83" s="126">
        <v>368595</v>
      </c>
      <c r="P83" s="132"/>
      <c r="Q83" s="132"/>
    </row>
    <row r="84" spans="1:17" x14ac:dyDescent="0.2">
      <c r="A84" s="3"/>
      <c r="B84" s="61"/>
      <c r="C84" s="56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132"/>
      <c r="O84" s="132"/>
      <c r="P84" s="132"/>
      <c r="Q84" s="132"/>
    </row>
    <row r="85" spans="1:17" ht="15" x14ac:dyDescent="0.25">
      <c r="A85" s="6" t="s">
        <v>17</v>
      </c>
      <c r="B85" s="46"/>
      <c r="C85" s="55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132"/>
      <c r="O85" s="132"/>
      <c r="P85" s="132"/>
      <c r="Q85" s="132"/>
    </row>
    <row r="86" spans="1:17" x14ac:dyDescent="0.2">
      <c r="A86" s="16" t="s">
        <v>92</v>
      </c>
      <c r="B86" s="161">
        <v>-43121.56</v>
      </c>
      <c r="C86" s="161">
        <v>54581.68</v>
      </c>
      <c r="D86" s="161">
        <v>-132011.35</v>
      </c>
      <c r="E86" s="161">
        <v>-205783.82</v>
      </c>
      <c r="F86" s="161">
        <v>-67606.17</v>
      </c>
      <c r="G86" s="161">
        <v>-83832.03</v>
      </c>
      <c r="H86" s="161">
        <v>-76574.87</v>
      </c>
      <c r="I86" s="161">
        <v>-81066.28</v>
      </c>
      <c r="J86" s="161">
        <v>-5889.31</v>
      </c>
      <c r="K86" s="161">
        <v>-131120.06</v>
      </c>
      <c r="L86" s="176">
        <v>-282402</v>
      </c>
      <c r="M86" s="176">
        <v>-215140</v>
      </c>
      <c r="N86" s="164">
        <v>-177610</v>
      </c>
      <c r="O86" s="164">
        <v>-156930</v>
      </c>
      <c r="P86" s="164">
        <v>-121290</v>
      </c>
      <c r="Q86" s="165"/>
    </row>
    <row r="87" spans="1:17" x14ac:dyDescent="0.2">
      <c r="A87" s="16" t="s">
        <v>93</v>
      </c>
      <c r="B87" s="161">
        <v>-10783.34</v>
      </c>
      <c r="C87" s="161">
        <v>15356.43</v>
      </c>
      <c r="D87" s="161">
        <v>-13731.01</v>
      </c>
      <c r="E87" s="161">
        <v>-6412.33</v>
      </c>
      <c r="F87" s="161">
        <v>-7152.26</v>
      </c>
      <c r="G87" s="161">
        <v>-2466.14</v>
      </c>
      <c r="H87" s="161">
        <v>34831.129999999997</v>
      </c>
      <c r="I87" s="161">
        <v>76304.09</v>
      </c>
      <c r="J87" s="161">
        <v>13255.3</v>
      </c>
      <c r="K87" s="161">
        <v>39706.25</v>
      </c>
      <c r="L87" s="177">
        <v>-7650</v>
      </c>
      <c r="M87" s="177">
        <v>-48350</v>
      </c>
      <c r="N87" s="166">
        <v>1000</v>
      </c>
      <c r="O87" s="166">
        <v>-8300</v>
      </c>
      <c r="P87" s="166">
        <v>-17800</v>
      </c>
      <c r="Q87" s="167" t="s">
        <v>132</v>
      </c>
    </row>
    <row r="88" spans="1:17" x14ac:dyDescent="0.2">
      <c r="A88" s="16" t="s">
        <v>94</v>
      </c>
      <c r="B88" s="161">
        <v>-98641.42</v>
      </c>
      <c r="C88" s="161">
        <v>-260696.46</v>
      </c>
      <c r="D88" s="161">
        <v>65873.47</v>
      </c>
      <c r="E88" s="161">
        <v>-248870.51</v>
      </c>
      <c r="F88" s="161">
        <v>-19004.87</v>
      </c>
      <c r="G88" s="161">
        <v>22652.33</v>
      </c>
      <c r="H88" s="163">
        <v>19292.599999999999</v>
      </c>
      <c r="I88" s="163">
        <v>-57768.09</v>
      </c>
      <c r="J88" s="163">
        <v>-160612.44</v>
      </c>
      <c r="K88" s="163">
        <v>-182996.54</v>
      </c>
      <c r="L88" s="177">
        <v>-410668</v>
      </c>
      <c r="M88" s="177">
        <v>-383979</v>
      </c>
      <c r="N88" s="171"/>
      <c r="O88" s="171"/>
      <c r="P88" s="171"/>
      <c r="Q88" s="171"/>
    </row>
    <row r="89" spans="1:17" x14ac:dyDescent="0.2">
      <c r="A89" s="16" t="s">
        <v>95</v>
      </c>
      <c r="B89" s="161">
        <v>-166300.34</v>
      </c>
      <c r="C89" s="161">
        <v>-203110.24</v>
      </c>
      <c r="D89" s="161">
        <v>-112726.73</v>
      </c>
      <c r="E89" s="161">
        <v>-55097.17</v>
      </c>
      <c r="F89" s="161">
        <v>-21048.880000000001</v>
      </c>
      <c r="G89" s="161">
        <v>-97580.5</v>
      </c>
      <c r="H89" s="161">
        <v>-91248.38</v>
      </c>
      <c r="I89" s="161">
        <v>82918.53</v>
      </c>
      <c r="J89" s="161">
        <v>-124624</v>
      </c>
      <c r="K89" s="179">
        <v>-261858</v>
      </c>
      <c r="L89" s="180">
        <v>7130</v>
      </c>
      <c r="M89" s="180">
        <v>14910</v>
      </c>
      <c r="N89" s="180">
        <v>-26640</v>
      </c>
      <c r="O89" s="180">
        <v>53580</v>
      </c>
      <c r="P89" s="180">
        <v>96230</v>
      </c>
      <c r="Q89" s="171"/>
    </row>
    <row r="90" spans="1:17" x14ac:dyDescent="0.2">
      <c r="A90" s="16" t="s">
        <v>96</v>
      </c>
      <c r="B90" s="161">
        <v>-106848.83</v>
      </c>
      <c r="C90" s="161">
        <v>-14927.63</v>
      </c>
      <c r="D90" s="161">
        <v>29096.39</v>
      </c>
      <c r="E90" s="161">
        <v>-169097.36</v>
      </c>
      <c r="F90" s="161">
        <v>-47845.16</v>
      </c>
      <c r="G90" s="161">
        <v>-96602.15</v>
      </c>
      <c r="H90" s="161">
        <v>14196.72</v>
      </c>
      <c r="I90" s="161">
        <v>-247991.77</v>
      </c>
      <c r="J90" s="161">
        <v>-249046.13</v>
      </c>
      <c r="K90" s="161">
        <v>-154526.74</v>
      </c>
      <c r="L90" s="186">
        <v>47475.02</v>
      </c>
      <c r="M90" s="187">
        <v>-96511.88</v>
      </c>
      <c r="N90" s="164">
        <v>-239915</v>
      </c>
      <c r="O90" s="164">
        <v>-249145</v>
      </c>
      <c r="P90" s="171"/>
      <c r="Q90" s="171"/>
    </row>
    <row r="91" spans="1:17" x14ac:dyDescent="0.2">
      <c r="A91" s="16" t="s">
        <v>97</v>
      </c>
      <c r="B91" s="161">
        <v>-148152.79999999999</v>
      </c>
      <c r="C91" s="161">
        <v>-219147.49</v>
      </c>
      <c r="D91" s="161">
        <v>31457.97</v>
      </c>
      <c r="E91" s="161">
        <v>-199544.95</v>
      </c>
      <c r="F91" s="161">
        <v>-104480.81</v>
      </c>
      <c r="G91" s="161">
        <v>19378.419999999998</v>
      </c>
      <c r="H91" s="161">
        <v>-25594.43</v>
      </c>
      <c r="I91" s="161">
        <v>-156778.35</v>
      </c>
      <c r="J91" s="161">
        <v>-136577.75</v>
      </c>
      <c r="K91" s="161">
        <v>-200299.17</v>
      </c>
      <c r="L91" s="186">
        <v>-146987.35</v>
      </c>
      <c r="M91" s="186">
        <v>-46809.17</v>
      </c>
      <c r="N91" s="164">
        <v>-244760</v>
      </c>
      <c r="O91" s="164">
        <v>-215860</v>
      </c>
      <c r="P91" s="171"/>
      <c r="Q91" s="171"/>
    </row>
    <row r="92" spans="1:17" x14ac:dyDescent="0.2">
      <c r="A92" s="16" t="s">
        <v>98</v>
      </c>
      <c r="B92" s="161">
        <v>-48092.41</v>
      </c>
      <c r="C92" s="161">
        <v>-28837.35</v>
      </c>
      <c r="D92" s="161">
        <v>-33840.46</v>
      </c>
      <c r="E92" s="161">
        <v>-47979.839999999997</v>
      </c>
      <c r="F92" s="161">
        <v>-44842.22</v>
      </c>
      <c r="G92" s="161">
        <v>-42299.46</v>
      </c>
      <c r="H92" s="161">
        <v>-111622.38</v>
      </c>
      <c r="I92" s="161">
        <v>63540.800000000003</v>
      </c>
      <c r="J92" s="161">
        <v>-64035.02</v>
      </c>
      <c r="K92" s="161">
        <v>-72890.490000000005</v>
      </c>
      <c r="L92" s="186">
        <v>-22089.41</v>
      </c>
      <c r="M92" s="186">
        <v>-92940.76</v>
      </c>
      <c r="N92" s="180">
        <v>34473</v>
      </c>
      <c r="O92" s="164">
        <v>12313</v>
      </c>
      <c r="P92" s="171"/>
      <c r="Q92" s="171"/>
    </row>
    <row r="93" spans="1:17" x14ac:dyDescent="0.2">
      <c r="A93" s="16" t="s">
        <v>99</v>
      </c>
      <c r="B93" s="161">
        <v>139686.15</v>
      </c>
      <c r="C93" s="161">
        <v>131168.04</v>
      </c>
      <c r="D93" s="161">
        <v>153955.21</v>
      </c>
      <c r="E93" s="161">
        <v>43173.440000000002</v>
      </c>
      <c r="F93" s="161">
        <v>76736.259999999995</v>
      </c>
      <c r="G93" s="161">
        <v>228787.3</v>
      </c>
      <c r="H93" s="161">
        <v>-372185.92</v>
      </c>
      <c r="I93" s="161">
        <v>-110781.29</v>
      </c>
      <c r="J93" s="161">
        <v>341611.53</v>
      </c>
      <c r="K93" s="163">
        <v>167098.29999999999</v>
      </c>
      <c r="L93" s="177">
        <v>-11120</v>
      </c>
      <c r="M93" s="177">
        <v>-250660</v>
      </c>
      <c r="N93" s="166">
        <v>-237610</v>
      </c>
      <c r="O93" s="171"/>
      <c r="P93" s="171"/>
      <c r="Q93" s="171"/>
    </row>
    <row r="94" spans="1:17" x14ac:dyDescent="0.2">
      <c r="A94" s="16" t="s">
        <v>100</v>
      </c>
      <c r="B94" s="161">
        <v>-153749.92000000001</v>
      </c>
      <c r="C94" s="161">
        <v>-150210.5</v>
      </c>
      <c r="D94" s="161">
        <v>-103818.46</v>
      </c>
      <c r="E94" s="161">
        <v>14351.96</v>
      </c>
      <c r="F94" s="161">
        <v>-110558.37</v>
      </c>
      <c r="G94" s="161">
        <v>-23521.64</v>
      </c>
      <c r="H94" s="161">
        <v>-62659.89</v>
      </c>
      <c r="I94" s="161">
        <v>21478.25</v>
      </c>
      <c r="J94" s="161">
        <v>-81023.199999999997</v>
      </c>
      <c r="K94" s="163">
        <v>-156630.81</v>
      </c>
      <c r="L94" s="177">
        <v>-146300</v>
      </c>
      <c r="M94" s="177">
        <v>-184850</v>
      </c>
      <c r="N94" s="177">
        <v>-140350</v>
      </c>
      <c r="O94" s="177">
        <v>-129850</v>
      </c>
      <c r="P94" s="171"/>
      <c r="Q94" s="171"/>
    </row>
    <row r="95" spans="1:17" x14ac:dyDescent="0.2">
      <c r="A95" s="16" t="s">
        <v>101</v>
      </c>
      <c r="B95" s="161">
        <v>-32013.77</v>
      </c>
      <c r="C95" s="161">
        <v>13383.49</v>
      </c>
      <c r="D95" s="161">
        <v>15883.83</v>
      </c>
      <c r="E95" s="161">
        <v>-13955</v>
      </c>
      <c r="F95" s="161">
        <v>-18323.669999999998</v>
      </c>
      <c r="G95" s="161">
        <v>-13247.35</v>
      </c>
      <c r="H95" s="161">
        <v>-9741.64</v>
      </c>
      <c r="I95" s="161">
        <v>-33736.75</v>
      </c>
      <c r="J95" s="163">
        <v>-13881.64</v>
      </c>
      <c r="K95" s="163">
        <v>5333.31</v>
      </c>
      <c r="L95" s="177">
        <v>-90250</v>
      </c>
      <c r="M95" s="177">
        <v>-100950</v>
      </c>
      <c r="N95" s="166">
        <v>-86950</v>
      </c>
      <c r="O95" s="166">
        <v>-77950</v>
      </c>
      <c r="P95" s="167" t="s">
        <v>132</v>
      </c>
      <c r="Q95" s="167" t="s">
        <v>132</v>
      </c>
    </row>
    <row r="96" spans="1:17" x14ac:dyDescent="0.2">
      <c r="A96" s="16" t="s">
        <v>102</v>
      </c>
      <c r="B96" s="161">
        <v>-51943.96</v>
      </c>
      <c r="C96" s="161">
        <v>-156129.07999999999</v>
      </c>
      <c r="D96" s="161">
        <v>-78615.509999999995</v>
      </c>
      <c r="E96" s="161">
        <v>28404.55</v>
      </c>
      <c r="F96" s="161">
        <v>-8952.9</v>
      </c>
      <c r="G96" s="161">
        <v>158453.26</v>
      </c>
      <c r="H96" s="161">
        <v>18833.580000000002</v>
      </c>
      <c r="I96" s="161">
        <v>-69664.850000000006</v>
      </c>
      <c r="J96" s="161">
        <v>144718.49</v>
      </c>
      <c r="K96" s="161">
        <v>-326658.31</v>
      </c>
      <c r="L96" s="177">
        <v>-101800</v>
      </c>
      <c r="M96" s="177">
        <v>-4400</v>
      </c>
      <c r="N96" s="166">
        <v>-108200</v>
      </c>
      <c r="O96" s="166">
        <v>-72050</v>
      </c>
      <c r="P96" s="166">
        <v>-45100</v>
      </c>
      <c r="Q96" s="167" t="s">
        <v>132</v>
      </c>
    </row>
    <row r="97" spans="1:17" x14ac:dyDescent="0.2">
      <c r="A97" s="16" t="s">
        <v>103</v>
      </c>
      <c r="B97" s="161">
        <v>-19160.810000000001</v>
      </c>
      <c r="C97" s="161">
        <v>-6304.51</v>
      </c>
      <c r="D97" s="161">
        <v>104570.01</v>
      </c>
      <c r="E97" s="161">
        <v>-25943.21</v>
      </c>
      <c r="F97" s="161">
        <v>-95593.69</v>
      </c>
      <c r="G97" s="161">
        <v>-29091.279999999999</v>
      </c>
      <c r="H97" s="161">
        <v>142243.07</v>
      </c>
      <c r="I97" s="161">
        <v>36830.79</v>
      </c>
      <c r="J97" s="161">
        <v>50342.86</v>
      </c>
      <c r="K97" s="163">
        <v>-29055.01</v>
      </c>
      <c r="L97" s="177">
        <v>-17750</v>
      </c>
      <c r="M97" s="177">
        <v>-13800</v>
      </c>
      <c r="N97" s="169">
        <v>-8750</v>
      </c>
      <c r="O97" s="166">
        <v>850</v>
      </c>
      <c r="P97" s="166">
        <v>16950</v>
      </c>
      <c r="Q97" s="171"/>
    </row>
    <row r="98" spans="1:17" x14ac:dyDescent="0.2">
      <c r="A98" s="16" t="s">
        <v>104</v>
      </c>
      <c r="B98" s="161">
        <v>1019.44</v>
      </c>
      <c r="C98" s="161">
        <v>12447.15</v>
      </c>
      <c r="D98" s="161">
        <v>-60267.040000000001</v>
      </c>
      <c r="E98" s="161">
        <v>-23394.43</v>
      </c>
      <c r="F98" s="161">
        <v>-15631.77</v>
      </c>
      <c r="G98" s="161">
        <v>-15008.29</v>
      </c>
      <c r="H98" s="161">
        <v>64833.41</v>
      </c>
      <c r="I98" s="161">
        <v>38340.65</v>
      </c>
      <c r="J98" s="161">
        <v>-125164.45</v>
      </c>
      <c r="K98" s="163">
        <v>3821.39</v>
      </c>
      <c r="L98" s="177">
        <v>-127900</v>
      </c>
      <c r="M98" s="177">
        <v>-121750</v>
      </c>
      <c r="N98" s="169">
        <v>-109100</v>
      </c>
      <c r="O98" s="169">
        <v>-33550</v>
      </c>
      <c r="P98" s="171"/>
      <c r="Q98" s="171"/>
    </row>
    <row r="99" spans="1:17" x14ac:dyDescent="0.2">
      <c r="A99" s="16" t="s">
        <v>105</v>
      </c>
      <c r="B99" s="161">
        <v>3775.24</v>
      </c>
      <c r="C99" s="161">
        <v>-19062.7</v>
      </c>
      <c r="D99" s="161">
        <v>-19599.419999999998</v>
      </c>
      <c r="E99" s="161">
        <v>-47667.14</v>
      </c>
      <c r="F99" s="161">
        <v>-6077.61</v>
      </c>
      <c r="G99" s="161">
        <v>-34384.78</v>
      </c>
      <c r="H99" s="161">
        <v>-30591.41</v>
      </c>
      <c r="I99" s="161">
        <v>-48207.88</v>
      </c>
      <c r="J99" s="161">
        <v>-32405.94</v>
      </c>
      <c r="K99" s="161">
        <v>-16949.939999999999</v>
      </c>
      <c r="L99" s="177">
        <v>-91950</v>
      </c>
      <c r="M99" s="177">
        <v>-85150</v>
      </c>
      <c r="N99" s="166">
        <v>-127000</v>
      </c>
      <c r="O99" s="166">
        <v>-101800</v>
      </c>
      <c r="P99" s="167" t="s">
        <v>132</v>
      </c>
      <c r="Q99" s="167" t="s">
        <v>132</v>
      </c>
    </row>
    <row r="100" spans="1:17" x14ac:dyDescent="0.2">
      <c r="A100" s="16" t="s">
        <v>106</v>
      </c>
      <c r="B100" s="161">
        <v>-21843.84</v>
      </c>
      <c r="C100" s="161">
        <v>-27631.02</v>
      </c>
      <c r="D100" s="161">
        <v>-53661.93</v>
      </c>
      <c r="E100" s="161">
        <v>-11771.42</v>
      </c>
      <c r="F100" s="161">
        <v>-2077.81</v>
      </c>
      <c r="G100" s="161">
        <v>-17243.740000000002</v>
      </c>
      <c r="H100" s="161">
        <v>-16162.96</v>
      </c>
      <c r="I100" s="161">
        <v>101449.72</v>
      </c>
      <c r="J100" s="161">
        <v>-17078.09</v>
      </c>
      <c r="K100" s="161">
        <v>56.71</v>
      </c>
      <c r="L100" s="177">
        <v>-231200</v>
      </c>
      <c r="M100" s="177">
        <v>-107200</v>
      </c>
      <c r="N100" s="169">
        <v>-121350</v>
      </c>
      <c r="O100" s="169">
        <v>-110850</v>
      </c>
      <c r="P100" s="169">
        <v>-91800</v>
      </c>
      <c r="Q100" s="171"/>
    </row>
    <row r="101" spans="1:17" x14ac:dyDescent="0.2">
      <c r="A101" s="16" t="s">
        <v>107</v>
      </c>
      <c r="B101" s="161">
        <v>-74214.17</v>
      </c>
      <c r="C101" s="161">
        <v>-81185.73</v>
      </c>
      <c r="D101" s="161">
        <v>-51842.03</v>
      </c>
      <c r="E101" s="161">
        <v>-9766.82</v>
      </c>
      <c r="F101" s="161">
        <v>-13042.83</v>
      </c>
      <c r="G101" s="161">
        <v>-105989.67</v>
      </c>
      <c r="H101" s="161">
        <v>16729.599999999999</v>
      </c>
      <c r="I101" s="161">
        <v>-74143.199999999997</v>
      </c>
      <c r="J101" s="161">
        <v>4977.99</v>
      </c>
      <c r="K101" s="188">
        <v>-112900.4</v>
      </c>
      <c r="L101" s="188">
        <v>-209769.96</v>
      </c>
      <c r="M101" s="188">
        <v>-124917.61</v>
      </c>
      <c r="N101" s="169">
        <v>-160800</v>
      </c>
      <c r="O101" s="169">
        <v>-177800</v>
      </c>
      <c r="P101" s="169">
        <v>-122800</v>
      </c>
      <c r="Q101" s="171"/>
    </row>
    <row r="102" spans="1:17" x14ac:dyDescent="0.2">
      <c r="A102" s="16" t="s">
        <v>108</v>
      </c>
      <c r="B102" s="161">
        <v>-148789.14000000001</v>
      </c>
      <c r="C102" s="161">
        <v>-159997.04</v>
      </c>
      <c r="D102" s="161">
        <v>-117540.96</v>
      </c>
      <c r="E102" s="161">
        <v>-72556.070000000007</v>
      </c>
      <c r="F102" s="161">
        <v>-140069.35999999999</v>
      </c>
      <c r="G102" s="161">
        <v>-95929.99</v>
      </c>
      <c r="H102" s="161">
        <v>-132163.14000000001</v>
      </c>
      <c r="I102" s="161">
        <v>-118334.43</v>
      </c>
      <c r="J102" s="161">
        <v>-103276.86</v>
      </c>
      <c r="K102" s="176">
        <v>-136324</v>
      </c>
      <c r="L102" s="177">
        <v>-141689</v>
      </c>
      <c r="M102" s="177">
        <v>-157289</v>
      </c>
      <c r="N102" s="177">
        <v>-160089</v>
      </c>
      <c r="O102" s="177">
        <v>-122139</v>
      </c>
      <c r="P102" s="171"/>
      <c r="Q102" s="171"/>
    </row>
    <row r="103" spans="1:17" x14ac:dyDescent="0.2">
      <c r="A103" s="16" t="s">
        <v>109</v>
      </c>
      <c r="B103" s="161">
        <v>-98760.58</v>
      </c>
      <c r="C103" s="161">
        <v>-80327.56</v>
      </c>
      <c r="D103" s="161">
        <v>-24695.98</v>
      </c>
      <c r="E103" s="161">
        <v>-63507.25</v>
      </c>
      <c r="F103" s="161">
        <v>12080.24</v>
      </c>
      <c r="G103" s="161">
        <v>-34385.089999999997</v>
      </c>
      <c r="H103" s="161">
        <v>-9693.65</v>
      </c>
      <c r="I103" s="161">
        <v>-80866.960000000006</v>
      </c>
      <c r="J103" s="161">
        <v>-54607.22</v>
      </c>
      <c r="K103" s="161">
        <v>36211.050000000003</v>
      </c>
      <c r="L103" s="177">
        <v>-99549</v>
      </c>
      <c r="M103" s="166">
        <v>3011</v>
      </c>
      <c r="N103" s="166">
        <v>-64920</v>
      </c>
      <c r="O103" s="171"/>
      <c r="P103" s="171"/>
      <c r="Q103" s="171"/>
    </row>
    <row r="104" spans="1:17" x14ac:dyDescent="0.2">
      <c r="A104" s="16" t="s">
        <v>110</v>
      </c>
      <c r="B104" s="161">
        <v>-14260.84</v>
      </c>
      <c r="C104" s="161">
        <v>4977.99</v>
      </c>
      <c r="D104" s="161">
        <v>98531.22</v>
      </c>
      <c r="E104" s="161">
        <v>-41688.26</v>
      </c>
      <c r="F104" s="161">
        <v>9184.7800000000007</v>
      </c>
      <c r="G104" s="161">
        <v>-21802.98</v>
      </c>
      <c r="H104" s="161">
        <v>-38557.06</v>
      </c>
      <c r="I104" s="161">
        <v>-66810.070000000007</v>
      </c>
      <c r="J104" s="161">
        <v>14825.09</v>
      </c>
      <c r="K104" s="161">
        <v>-10297.67</v>
      </c>
      <c r="L104" s="189">
        <v>73724.160000000003</v>
      </c>
      <c r="M104" s="189">
        <v>55658.29</v>
      </c>
      <c r="N104" s="169">
        <v>-75200</v>
      </c>
      <c r="O104" s="169">
        <v>-68400</v>
      </c>
      <c r="P104" s="169">
        <v>-60200</v>
      </c>
      <c r="Q104" s="171"/>
    </row>
    <row r="105" spans="1:17" x14ac:dyDescent="0.2">
      <c r="A105" s="16" t="s">
        <v>111</v>
      </c>
      <c r="B105" s="161">
        <v>-103524.64</v>
      </c>
      <c r="C105" s="161">
        <v>299581.03999999998</v>
      </c>
      <c r="D105" s="161">
        <v>-469748.04</v>
      </c>
      <c r="E105" s="161">
        <v>-107405.61</v>
      </c>
      <c r="F105" s="161">
        <v>563082.67000000004</v>
      </c>
      <c r="G105" s="161">
        <v>246221.4</v>
      </c>
      <c r="H105" s="161">
        <v>-116708.06</v>
      </c>
      <c r="I105" s="161">
        <v>266117.36</v>
      </c>
      <c r="J105" s="161">
        <v>232339.53</v>
      </c>
      <c r="K105" s="163">
        <v>-44162.25</v>
      </c>
      <c r="L105" s="189">
        <v>140622.76</v>
      </c>
      <c r="M105" s="189">
        <v>-173858.94</v>
      </c>
      <c r="N105" s="166">
        <v>-1129033</v>
      </c>
      <c r="O105" s="166">
        <v>-1289120</v>
      </c>
      <c r="P105" s="171"/>
      <c r="Q105" s="171"/>
    </row>
    <row r="106" spans="1:17" x14ac:dyDescent="0.2">
      <c r="A106" s="16" t="s">
        <v>112</v>
      </c>
      <c r="B106" s="161">
        <v>131668.18</v>
      </c>
      <c r="C106" s="161">
        <v>836.7</v>
      </c>
      <c r="D106" s="161">
        <v>19613.57</v>
      </c>
      <c r="E106" s="161">
        <v>58165.75</v>
      </c>
      <c r="F106" s="161">
        <v>49633.36</v>
      </c>
      <c r="G106" s="161">
        <v>352.04</v>
      </c>
      <c r="H106" s="161">
        <v>136498.28</v>
      </c>
      <c r="I106" s="161">
        <v>55646.36</v>
      </c>
      <c r="J106" s="161">
        <v>36138.300000000003</v>
      </c>
      <c r="K106" s="161">
        <v>75693.429999999993</v>
      </c>
      <c r="L106" s="189">
        <v>110394.74</v>
      </c>
      <c r="M106" s="189">
        <v>53125.98</v>
      </c>
      <c r="N106" s="169">
        <v>-43900</v>
      </c>
      <c r="O106" s="169">
        <v>-44800</v>
      </c>
      <c r="P106" s="171"/>
      <c r="Q106" s="171"/>
    </row>
    <row r="107" spans="1:17" x14ac:dyDescent="0.2">
      <c r="A107" s="16" t="s">
        <v>113</v>
      </c>
      <c r="B107" s="161">
        <v>-56245.78</v>
      </c>
      <c r="C107" s="161">
        <v>35014.800000000003</v>
      </c>
      <c r="D107" s="161">
        <v>-9552.69</v>
      </c>
      <c r="E107" s="161">
        <v>-17414.27</v>
      </c>
      <c r="F107" s="161">
        <v>17017.2</v>
      </c>
      <c r="G107" s="161">
        <v>-20742.84</v>
      </c>
      <c r="H107" s="161">
        <v>170730.38</v>
      </c>
      <c r="I107" s="161">
        <v>-34091.47</v>
      </c>
      <c r="J107" s="161">
        <v>37752.089999999997</v>
      </c>
      <c r="K107" s="161">
        <v>75330.89</v>
      </c>
      <c r="L107" s="189">
        <v>-54101.66</v>
      </c>
      <c r="M107" s="189">
        <v>58736.51</v>
      </c>
      <c r="N107" s="169">
        <v>-160900</v>
      </c>
      <c r="O107" s="169">
        <v>-172900</v>
      </c>
      <c r="P107" s="166"/>
      <c r="Q107" s="171"/>
    </row>
    <row r="108" spans="1:17" x14ac:dyDescent="0.2">
      <c r="A108" s="16" t="s">
        <v>114</v>
      </c>
      <c r="B108" s="161">
        <v>-865462.56</v>
      </c>
      <c r="C108" s="161">
        <v>-1305206.07</v>
      </c>
      <c r="D108" s="161">
        <v>195463.75</v>
      </c>
      <c r="E108" s="161">
        <v>-1386367.99</v>
      </c>
      <c r="F108" s="161">
        <v>-549556.12</v>
      </c>
      <c r="G108" s="163">
        <v>-680348.77</v>
      </c>
      <c r="H108" s="163">
        <v>104606.54</v>
      </c>
      <c r="I108" s="163">
        <v>-1125113.58</v>
      </c>
      <c r="J108" s="163">
        <v>-1168966.05</v>
      </c>
      <c r="K108" s="163">
        <v>-493624.01</v>
      </c>
      <c r="L108" s="177">
        <v>-1089531</v>
      </c>
      <c r="M108" s="177">
        <v>-1454291</v>
      </c>
      <c r="N108" s="171"/>
      <c r="O108" s="171"/>
      <c r="P108" s="171"/>
      <c r="Q108" s="171"/>
    </row>
    <row r="109" spans="1:17" x14ac:dyDescent="0.2">
      <c r="A109" s="1"/>
      <c r="B109" s="47"/>
      <c r="C109" s="58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132"/>
      <c r="O109" s="132"/>
      <c r="P109" s="132"/>
      <c r="Q109" s="132"/>
    </row>
    <row r="110" spans="1:17" x14ac:dyDescent="0.2">
      <c r="A110" s="17" t="s">
        <v>4</v>
      </c>
      <c r="B110" s="46">
        <f t="shared" ref="B110:Q110" si="0">AVERAGE(B7:B108)</f>
        <v>-52476.215510204071</v>
      </c>
      <c r="C110" s="55">
        <f t="shared" si="0"/>
        <v>-50609.657142857141</v>
      </c>
      <c r="D110" s="46">
        <f t="shared" si="0"/>
        <v>-72109.439693877546</v>
      </c>
      <c r="E110" s="46">
        <f t="shared" si="0"/>
        <v>-66326.697959183672</v>
      </c>
      <c r="F110" s="46">
        <f t="shared" si="0"/>
        <v>-2605.0013265306106</v>
      </c>
      <c r="G110" s="46">
        <f t="shared" si="0"/>
        <v>-60506.149999999994</v>
      </c>
      <c r="H110" s="46">
        <f t="shared" si="0"/>
        <v>-11938.626632653059</v>
      </c>
      <c r="I110" s="46">
        <f t="shared" si="0"/>
        <v>-27348.523979591839</v>
      </c>
      <c r="J110" s="46">
        <f t="shared" si="0"/>
        <v>-38093.136734693901</v>
      </c>
      <c r="K110" s="46">
        <f t="shared" si="0"/>
        <v>-63682.790918367362</v>
      </c>
      <c r="L110" s="46">
        <f t="shared" si="0"/>
        <v>-62800.994081632642</v>
      </c>
      <c r="M110" s="46">
        <f t="shared" si="0"/>
        <v>-82106.549183673458</v>
      </c>
      <c r="N110" s="46">
        <f t="shared" si="0"/>
        <v>-75500.177419354834</v>
      </c>
      <c r="O110" s="46">
        <f t="shared" si="0"/>
        <v>-66405.916666666672</v>
      </c>
      <c r="P110" s="46">
        <f t="shared" si="0"/>
        <v>-28173.534883720931</v>
      </c>
      <c r="Q110" s="46">
        <f t="shared" si="0"/>
        <v>-101340</v>
      </c>
    </row>
    <row r="112" spans="1:17" ht="15" x14ac:dyDescent="0.25">
      <c r="B112" s="69" t="s">
        <v>122</v>
      </c>
    </row>
    <row r="113" spans="2:2" ht="15" x14ac:dyDescent="0.25">
      <c r="B113" s="70" t="s">
        <v>123</v>
      </c>
    </row>
    <row r="114" spans="2:2" ht="15" x14ac:dyDescent="0.25">
      <c r="B114" s="71" t="s">
        <v>121</v>
      </c>
    </row>
  </sheetData>
  <mergeCells count="1">
    <mergeCell ref="N1:Q1"/>
  </mergeCells>
  <pageMargins left="0.7" right="0.7" top="0.78740157499999996" bottom="0.78740157499999996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14"/>
  <sheetViews>
    <sheetView workbookViewId="0">
      <pane xSplit="1" ySplit="4" topLeftCell="B32" activePane="bottomRight" state="frozen"/>
      <selection pane="topRight" activeCell="B1" sqref="B1"/>
      <selection pane="bottomLeft" activeCell="A5" sqref="A5"/>
      <selection pane="bottomRight" activeCell="C1" sqref="C1:C1048576"/>
    </sheetView>
  </sheetViews>
  <sheetFormatPr baseColWidth="10" defaultRowHeight="14.25" x14ac:dyDescent="0.2"/>
  <cols>
    <col min="1" max="1" width="24.25" bestFit="1" customWidth="1"/>
    <col min="2" max="13" width="13.875" bestFit="1" customWidth="1"/>
    <col min="14" max="16" width="13.5" style="131" bestFit="1" customWidth="1"/>
    <col min="17" max="17" width="11" style="131"/>
  </cols>
  <sheetData>
    <row r="1" spans="1:17" s="131" customFormat="1" x14ac:dyDescent="0.2">
      <c r="N1" s="212" t="s">
        <v>121</v>
      </c>
      <c r="O1" s="212"/>
      <c r="P1" s="212"/>
      <c r="Q1" s="212"/>
    </row>
    <row r="2" spans="1:17" ht="15" x14ac:dyDescent="0.25">
      <c r="A2" s="6" t="s">
        <v>0</v>
      </c>
      <c r="B2" s="45">
        <v>2011</v>
      </c>
      <c r="C2" s="50">
        <v>2012</v>
      </c>
      <c r="D2" s="45">
        <v>2013</v>
      </c>
      <c r="E2" s="45">
        <v>2014</v>
      </c>
      <c r="F2" s="45">
        <v>2015</v>
      </c>
      <c r="G2" s="45">
        <v>2016</v>
      </c>
      <c r="H2" s="45">
        <v>2017</v>
      </c>
      <c r="I2" s="45">
        <v>2018</v>
      </c>
      <c r="J2" s="45">
        <v>2019</v>
      </c>
      <c r="K2" s="45">
        <v>2020</v>
      </c>
      <c r="L2" s="45">
        <v>2021</v>
      </c>
      <c r="M2" s="45">
        <v>2022</v>
      </c>
      <c r="N2" s="137">
        <v>2023</v>
      </c>
      <c r="O2" s="137">
        <v>2024</v>
      </c>
      <c r="P2" s="137">
        <v>2025</v>
      </c>
      <c r="Q2" s="137">
        <v>2026</v>
      </c>
    </row>
    <row r="3" spans="1:17" ht="15" x14ac:dyDescent="0.25">
      <c r="A3" s="6"/>
      <c r="B3" s="45"/>
      <c r="C3" s="50"/>
      <c r="D3" s="45"/>
      <c r="E3" s="45"/>
      <c r="F3" s="45"/>
      <c r="G3" s="45"/>
      <c r="H3" s="45"/>
      <c r="I3" s="45"/>
      <c r="J3" s="45"/>
      <c r="K3" s="45"/>
      <c r="L3" s="45"/>
      <c r="M3" s="45"/>
      <c r="N3" s="132"/>
      <c r="O3" s="132"/>
      <c r="P3" s="132"/>
      <c r="Q3" s="132"/>
    </row>
    <row r="4" spans="1:17" ht="15" x14ac:dyDescent="0.25">
      <c r="A4" s="6" t="s">
        <v>14</v>
      </c>
      <c r="B4" s="74">
        <v>-75119437.549999997</v>
      </c>
      <c r="C4" s="74">
        <v>-89584598.099999994</v>
      </c>
      <c r="D4" s="74">
        <v>-97306648.090000004</v>
      </c>
      <c r="E4" s="74">
        <v>-103997640.77</v>
      </c>
      <c r="F4" s="74">
        <v>-111394903.63</v>
      </c>
      <c r="G4" s="74">
        <v>-119356022.83</v>
      </c>
      <c r="H4" s="74">
        <v>-130839058.04000001</v>
      </c>
      <c r="I4" s="74">
        <v>-136239760.40000001</v>
      </c>
      <c r="J4" s="74">
        <v>-140709356.08000001</v>
      </c>
      <c r="K4" s="73">
        <v>-142958132.15000001</v>
      </c>
      <c r="L4" s="72">
        <v>-149891672.15000001</v>
      </c>
      <c r="M4" s="72">
        <v>-158634813.15000001</v>
      </c>
      <c r="N4" s="132"/>
      <c r="O4" s="132"/>
      <c r="P4" s="132"/>
      <c r="Q4" s="132"/>
    </row>
    <row r="5" spans="1:17" ht="15" x14ac:dyDescent="0.25">
      <c r="A5" s="6"/>
      <c r="B5" s="45"/>
      <c r="C5" s="50"/>
      <c r="D5" s="45"/>
      <c r="E5" s="45"/>
      <c r="F5" s="45"/>
      <c r="G5" s="45"/>
      <c r="H5" s="45"/>
      <c r="I5" s="45"/>
      <c r="J5" s="45"/>
      <c r="K5" s="45"/>
      <c r="L5" s="45"/>
      <c r="M5" s="45"/>
      <c r="N5" s="132"/>
      <c r="O5" s="132"/>
      <c r="P5" s="132"/>
      <c r="Q5" s="132"/>
    </row>
    <row r="6" spans="1:17" ht="15" x14ac:dyDescent="0.25">
      <c r="A6" s="6" t="s">
        <v>15</v>
      </c>
      <c r="B6" s="45"/>
      <c r="C6" s="50"/>
      <c r="D6" s="45"/>
      <c r="E6" s="45"/>
      <c r="F6" s="45"/>
      <c r="G6" s="45"/>
      <c r="H6" s="45"/>
      <c r="I6" s="45"/>
      <c r="J6" s="45"/>
      <c r="K6" s="45"/>
      <c r="L6" s="45"/>
      <c r="M6" s="45"/>
      <c r="N6" s="132"/>
      <c r="O6" s="132"/>
      <c r="P6" s="132"/>
      <c r="Q6" s="132"/>
    </row>
    <row r="7" spans="1:17" ht="15" x14ac:dyDescent="0.25">
      <c r="A7" s="3" t="s">
        <v>18</v>
      </c>
      <c r="B7" s="106">
        <v>1456397.26</v>
      </c>
      <c r="C7" s="106">
        <v>1442453.94</v>
      </c>
      <c r="D7" s="106">
        <v>1413580.45</v>
      </c>
      <c r="E7" s="106">
        <v>1390515.79</v>
      </c>
      <c r="F7" s="106">
        <v>1349827.94</v>
      </c>
      <c r="G7" s="106">
        <v>1375125.95</v>
      </c>
      <c r="H7" s="106">
        <v>1304091.83</v>
      </c>
      <c r="I7" s="107">
        <v>1260513.97</v>
      </c>
      <c r="J7" s="107">
        <v>1156669.47</v>
      </c>
      <c r="K7" s="107">
        <v>1067922.1100000001</v>
      </c>
      <c r="L7" s="107">
        <v>1057678.8600000001</v>
      </c>
      <c r="M7" s="108">
        <v>986978.86</v>
      </c>
      <c r="N7" s="146" t="s">
        <v>131</v>
      </c>
      <c r="O7" s="146" t="s">
        <v>131</v>
      </c>
      <c r="P7" s="132"/>
      <c r="Q7" s="132"/>
    </row>
    <row r="8" spans="1:17" ht="15" x14ac:dyDescent="0.25">
      <c r="A8" s="3" t="s">
        <v>19</v>
      </c>
      <c r="B8" s="106">
        <v>-211911.13</v>
      </c>
      <c r="C8" s="106">
        <v>-729349.88</v>
      </c>
      <c r="D8" s="106">
        <v>-1129819.45</v>
      </c>
      <c r="E8" s="106">
        <v>-1207499.8500000001</v>
      </c>
      <c r="F8" s="106">
        <v>-1521233.21</v>
      </c>
      <c r="G8" s="106">
        <v>-1850271.23</v>
      </c>
      <c r="H8" s="107">
        <v>-2166457.4500000002</v>
      </c>
      <c r="I8" s="107">
        <v>-2557593.4500000002</v>
      </c>
      <c r="J8" s="107">
        <v>-2955245.45</v>
      </c>
      <c r="K8" s="107">
        <v>-3820831.21</v>
      </c>
      <c r="L8" s="108">
        <v>-4229888.21</v>
      </c>
      <c r="M8" s="108">
        <v>-4979432.21</v>
      </c>
      <c r="N8" s="132" t="s">
        <v>131</v>
      </c>
      <c r="O8" s="132"/>
      <c r="P8" s="132"/>
      <c r="Q8" s="132"/>
    </row>
    <row r="9" spans="1:17" ht="15" x14ac:dyDescent="0.25">
      <c r="A9" s="3" t="s">
        <v>20</v>
      </c>
      <c r="B9" s="106">
        <v>451733.58</v>
      </c>
      <c r="C9" s="106">
        <v>331895.43</v>
      </c>
      <c r="D9" s="106">
        <v>231866.29</v>
      </c>
      <c r="E9" s="106">
        <v>161208.01</v>
      </c>
      <c r="F9" s="106">
        <v>171501.97</v>
      </c>
      <c r="G9" s="106">
        <v>112714.52</v>
      </c>
      <c r="H9" s="106">
        <v>121278.04</v>
      </c>
      <c r="I9" s="107">
        <v>174066.98</v>
      </c>
      <c r="J9" s="107">
        <v>125115</v>
      </c>
      <c r="K9" s="107">
        <v>178703.56</v>
      </c>
      <c r="L9" s="108">
        <v>408838.05</v>
      </c>
      <c r="M9" s="108">
        <v>993176.17</v>
      </c>
      <c r="N9" s="132" t="s">
        <v>131</v>
      </c>
      <c r="O9" s="132"/>
      <c r="P9" s="132"/>
      <c r="Q9" s="132"/>
    </row>
    <row r="10" spans="1:17" ht="15" x14ac:dyDescent="0.25">
      <c r="A10" s="3" t="s">
        <v>21</v>
      </c>
      <c r="B10" s="106">
        <v>578751.30000000005</v>
      </c>
      <c r="C10" s="106">
        <v>545655.87</v>
      </c>
      <c r="D10" s="106">
        <v>257680.22</v>
      </c>
      <c r="E10" s="106">
        <v>311292.46000000002</v>
      </c>
      <c r="F10" s="107">
        <v>330657.68</v>
      </c>
      <c r="G10" s="107">
        <v>293685.06</v>
      </c>
      <c r="H10" s="107">
        <v>166273.42000000001</v>
      </c>
      <c r="I10" s="107">
        <v>101874.95</v>
      </c>
      <c r="J10" s="107">
        <v>48020.91</v>
      </c>
      <c r="K10" s="107">
        <v>-2606.69</v>
      </c>
      <c r="L10" s="108">
        <v>-56586.99</v>
      </c>
      <c r="M10" s="108">
        <v>-154211.69</v>
      </c>
      <c r="N10" s="132" t="s">
        <v>131</v>
      </c>
      <c r="O10" s="132"/>
      <c r="P10" s="132"/>
      <c r="Q10" s="132"/>
    </row>
    <row r="11" spans="1:17" ht="15" x14ac:dyDescent="0.25">
      <c r="A11" s="3" t="s">
        <v>22</v>
      </c>
      <c r="B11" s="106">
        <v>-916122.56</v>
      </c>
      <c r="C11" s="106">
        <v>-1190230.58</v>
      </c>
      <c r="D11" s="106">
        <v>-1431111.38</v>
      </c>
      <c r="E11" s="106">
        <v>-1558245.28</v>
      </c>
      <c r="F11" s="106">
        <v>-1682716.25</v>
      </c>
      <c r="G11" s="106">
        <v>-1812761.15</v>
      </c>
      <c r="H11" s="106">
        <v>-1885597.7</v>
      </c>
      <c r="I11" s="107">
        <v>-2029278.05</v>
      </c>
      <c r="J11" s="107">
        <v>-2198163.9</v>
      </c>
      <c r="K11" s="107">
        <v>-2405121.73</v>
      </c>
      <c r="L11" s="108">
        <v>2585576.2599999998</v>
      </c>
      <c r="M11" s="108">
        <v>-2769164.26</v>
      </c>
      <c r="N11" s="132" t="s">
        <v>131</v>
      </c>
      <c r="O11" s="132"/>
      <c r="P11" s="132"/>
      <c r="Q11" s="132"/>
    </row>
    <row r="12" spans="1:17" ht="15" x14ac:dyDescent="0.25">
      <c r="A12" s="3" t="s">
        <v>23</v>
      </c>
      <c r="B12" s="106">
        <v>733252.19</v>
      </c>
      <c r="C12" s="106">
        <v>746024.32</v>
      </c>
      <c r="D12" s="106">
        <v>749920.61</v>
      </c>
      <c r="E12" s="106">
        <v>697555.09</v>
      </c>
      <c r="F12" s="106">
        <v>716504.04</v>
      </c>
      <c r="G12" s="106">
        <v>671980.58</v>
      </c>
      <c r="H12" s="107">
        <v>653446.42000000004</v>
      </c>
      <c r="I12" s="107">
        <v>653743.9</v>
      </c>
      <c r="J12" s="107">
        <v>651129.52</v>
      </c>
      <c r="K12" s="107">
        <v>669039.91</v>
      </c>
      <c r="L12" s="107">
        <v>664288.97</v>
      </c>
      <c r="M12" s="108">
        <v>573498.97</v>
      </c>
      <c r="N12" s="146" t="s">
        <v>131</v>
      </c>
      <c r="O12" s="132"/>
      <c r="P12" s="132"/>
      <c r="Q12" s="132"/>
    </row>
    <row r="13" spans="1:17" ht="15" x14ac:dyDescent="0.25">
      <c r="A13" s="3" t="s">
        <v>24</v>
      </c>
      <c r="B13" s="106">
        <v>1201325.71</v>
      </c>
      <c r="C13" s="106">
        <v>1193188.1299999999</v>
      </c>
      <c r="D13" s="106">
        <v>1190402.02</v>
      </c>
      <c r="E13" s="106">
        <v>1158731.76</v>
      </c>
      <c r="F13" s="106">
        <v>1148397.3799999999</v>
      </c>
      <c r="G13" s="106">
        <v>1117534.3799999999</v>
      </c>
      <c r="H13" s="106">
        <v>1085784.18</v>
      </c>
      <c r="I13" s="107">
        <v>1054431.2</v>
      </c>
      <c r="J13" s="107">
        <v>1031508.08</v>
      </c>
      <c r="K13" s="107">
        <v>970368.08</v>
      </c>
      <c r="L13" s="108">
        <v>915348.08</v>
      </c>
      <c r="M13" s="108">
        <v>861428.08</v>
      </c>
      <c r="N13" s="132" t="s">
        <v>131</v>
      </c>
      <c r="O13" s="132"/>
      <c r="P13" s="132"/>
      <c r="Q13" s="132"/>
    </row>
    <row r="14" spans="1:17" ht="15" x14ac:dyDescent="0.25">
      <c r="A14" s="3" t="s">
        <v>25</v>
      </c>
      <c r="B14" s="106">
        <v>324398.55</v>
      </c>
      <c r="C14" s="106">
        <v>308664.03999999998</v>
      </c>
      <c r="D14" s="106">
        <v>302512.90000000002</v>
      </c>
      <c r="E14" s="106">
        <v>290025.73</v>
      </c>
      <c r="F14" s="106">
        <v>274855.71999999997</v>
      </c>
      <c r="G14" s="106">
        <v>259361.74</v>
      </c>
      <c r="H14" s="106">
        <v>242123.05</v>
      </c>
      <c r="I14" s="107">
        <v>216316.05</v>
      </c>
      <c r="J14" s="107">
        <v>179619.05</v>
      </c>
      <c r="K14" s="107">
        <v>155491.04999999999</v>
      </c>
      <c r="L14" s="108">
        <v>127608.07</v>
      </c>
      <c r="M14" s="108">
        <v>96798.07</v>
      </c>
      <c r="N14" s="132" t="s">
        <v>131</v>
      </c>
      <c r="O14" s="132"/>
      <c r="P14" s="132"/>
      <c r="Q14" s="132"/>
    </row>
    <row r="15" spans="1:17" ht="15" x14ac:dyDescent="0.25">
      <c r="A15" s="3" t="s">
        <v>26</v>
      </c>
      <c r="B15" s="106">
        <v>79924.539999999994</v>
      </c>
      <c r="C15" s="106">
        <v>25984.639999999999</v>
      </c>
      <c r="D15" s="106">
        <v>-8920.43</v>
      </c>
      <c r="E15" s="106">
        <v>-49893.43</v>
      </c>
      <c r="F15" s="106">
        <v>-90808.01</v>
      </c>
      <c r="G15" s="107">
        <v>-179123.01</v>
      </c>
      <c r="H15" s="107">
        <v>-266989.01</v>
      </c>
      <c r="I15" s="107">
        <v>-338241.01</v>
      </c>
      <c r="J15" s="107">
        <v>-394813.01</v>
      </c>
      <c r="K15" s="107">
        <v>-464722.01</v>
      </c>
      <c r="L15" s="108">
        <v>-520792.01</v>
      </c>
      <c r="M15" s="108">
        <v>-629890.01</v>
      </c>
      <c r="N15" s="132" t="s">
        <v>131</v>
      </c>
      <c r="O15" s="132"/>
      <c r="P15" s="132"/>
      <c r="Q15" s="132"/>
    </row>
    <row r="16" spans="1:17" ht="15" x14ac:dyDescent="0.25">
      <c r="A16" s="3" t="s">
        <v>27</v>
      </c>
      <c r="B16" s="106">
        <v>1282847.8899999999</v>
      </c>
      <c r="C16" s="106">
        <v>1202441.18</v>
      </c>
      <c r="D16" s="106">
        <v>1060085.79</v>
      </c>
      <c r="E16" s="106">
        <v>952255.25</v>
      </c>
      <c r="F16" s="106">
        <v>889480.41</v>
      </c>
      <c r="G16" s="106">
        <v>725218.82</v>
      </c>
      <c r="H16" s="106">
        <v>602692.24</v>
      </c>
      <c r="I16" s="107">
        <v>533605.01</v>
      </c>
      <c r="J16" s="107">
        <v>352730.63</v>
      </c>
      <c r="K16" s="107">
        <v>318485.15999999997</v>
      </c>
      <c r="L16" s="107">
        <v>265521.52</v>
      </c>
      <c r="M16" s="108">
        <v>94101.52</v>
      </c>
      <c r="N16" s="146" t="s">
        <v>131</v>
      </c>
      <c r="O16" s="146" t="s">
        <v>131</v>
      </c>
      <c r="P16" s="132"/>
      <c r="Q16" s="132"/>
    </row>
    <row r="17" spans="1:28" ht="15" x14ac:dyDescent="0.25">
      <c r="A17" s="3" t="s">
        <v>28</v>
      </c>
      <c r="B17" s="106">
        <v>720408.65</v>
      </c>
      <c r="C17" s="106">
        <v>712510.95</v>
      </c>
      <c r="D17" s="106">
        <v>664573</v>
      </c>
      <c r="E17" s="106">
        <v>660379.80000000005</v>
      </c>
      <c r="F17" s="106">
        <v>643310.93000000005</v>
      </c>
      <c r="G17" s="106">
        <v>593231.66</v>
      </c>
      <c r="H17" s="157">
        <v>569326.79</v>
      </c>
      <c r="I17" s="157">
        <v>545035.04</v>
      </c>
      <c r="J17" s="150">
        <v>565820.13</v>
      </c>
      <c r="K17" s="150">
        <v>483017.13</v>
      </c>
      <c r="L17" s="108">
        <v>432990.13</v>
      </c>
      <c r="M17" s="108">
        <v>383682.13</v>
      </c>
      <c r="N17" s="132" t="s">
        <v>131</v>
      </c>
      <c r="O17" s="132"/>
      <c r="P17" s="132"/>
      <c r="Q17" s="132"/>
    </row>
    <row r="18" spans="1:28" ht="15" x14ac:dyDescent="0.25">
      <c r="A18" s="3" t="s">
        <v>29</v>
      </c>
      <c r="B18" s="106">
        <v>1207617</v>
      </c>
      <c r="C18" s="106">
        <v>1180444.1499999999</v>
      </c>
      <c r="D18" s="106">
        <v>1169195.1100000001</v>
      </c>
      <c r="E18" s="106">
        <v>1124364.83</v>
      </c>
      <c r="F18" s="106">
        <v>1115906.8600000001</v>
      </c>
      <c r="G18" s="106">
        <v>1033518.33</v>
      </c>
      <c r="H18" s="106">
        <v>1074660.8</v>
      </c>
      <c r="I18" s="107">
        <v>1027878.48</v>
      </c>
      <c r="J18" s="107">
        <v>1018622.02</v>
      </c>
      <c r="K18" s="107">
        <v>1076769.25</v>
      </c>
      <c r="L18" s="107">
        <v>1127611.75</v>
      </c>
      <c r="M18" s="108">
        <v>1025361.75</v>
      </c>
      <c r="N18" s="146" t="s">
        <v>131</v>
      </c>
      <c r="O18" s="132"/>
      <c r="P18" s="132"/>
      <c r="Q18" s="132"/>
    </row>
    <row r="19" spans="1:28" ht="15" x14ac:dyDescent="0.25">
      <c r="A19" s="3" t="s">
        <v>30</v>
      </c>
      <c r="B19" s="106">
        <v>476470.04</v>
      </c>
      <c r="C19" s="106">
        <v>384805.03</v>
      </c>
      <c r="D19" s="106">
        <v>288030.37</v>
      </c>
      <c r="E19" s="106">
        <v>238662.05</v>
      </c>
      <c r="F19" s="106">
        <v>110357.6</v>
      </c>
      <c r="G19" s="106">
        <v>32444.36</v>
      </c>
      <c r="H19" s="106">
        <v>14986.65</v>
      </c>
      <c r="I19" s="107">
        <v>-45399.1</v>
      </c>
      <c r="J19" s="107">
        <v>-82470.75</v>
      </c>
      <c r="K19" s="107">
        <v>-207350.75</v>
      </c>
      <c r="L19" s="108">
        <v>-315580.75</v>
      </c>
      <c r="M19" s="108">
        <v>-405040.75</v>
      </c>
      <c r="N19" s="132" t="s">
        <v>131</v>
      </c>
      <c r="O19" s="132" t="s">
        <v>131</v>
      </c>
      <c r="P19" s="132"/>
      <c r="Q19" s="132"/>
    </row>
    <row r="20" spans="1:28" ht="15" x14ac:dyDescent="0.25">
      <c r="A20" s="3" t="s">
        <v>31</v>
      </c>
      <c r="B20" s="106">
        <v>1276173.92</v>
      </c>
      <c r="C20" s="106">
        <v>1233373.51</v>
      </c>
      <c r="D20" s="106" t="s">
        <v>128</v>
      </c>
      <c r="E20" s="106">
        <v>1227128.05</v>
      </c>
      <c r="F20" s="106">
        <v>1201077.03</v>
      </c>
      <c r="G20" s="106">
        <v>1153789.8500000001</v>
      </c>
      <c r="H20" s="106">
        <v>1164387.33</v>
      </c>
      <c r="I20" s="150">
        <v>1075428.33</v>
      </c>
      <c r="J20" s="150">
        <v>1031014.33</v>
      </c>
      <c r="K20" s="150">
        <v>997130.33</v>
      </c>
      <c r="L20" s="108">
        <v>906598.33</v>
      </c>
      <c r="M20" s="108">
        <v>789375.33</v>
      </c>
      <c r="N20" s="132" t="s">
        <v>131</v>
      </c>
      <c r="O20" s="132"/>
      <c r="P20" s="132"/>
      <c r="Q20" s="132"/>
    </row>
    <row r="21" spans="1:28" ht="15" x14ac:dyDescent="0.25">
      <c r="A21" s="3" t="s">
        <v>32</v>
      </c>
      <c r="B21" s="106">
        <v>643086.01</v>
      </c>
      <c r="C21" s="106">
        <v>370358.19</v>
      </c>
      <c r="D21" s="107">
        <v>143211.13</v>
      </c>
      <c r="E21" s="107">
        <v>-91262.06</v>
      </c>
      <c r="F21" s="107">
        <v>-151237.85</v>
      </c>
      <c r="G21" s="107">
        <v>-409108.51</v>
      </c>
      <c r="H21" s="107">
        <v>-470482.26</v>
      </c>
      <c r="I21" s="107">
        <v>-392555.88</v>
      </c>
      <c r="J21" s="107">
        <v>-575505</v>
      </c>
      <c r="K21" s="107">
        <v>-610262</v>
      </c>
      <c r="L21" s="108">
        <v>-747582</v>
      </c>
      <c r="M21" s="108">
        <v>-971356</v>
      </c>
      <c r="N21" s="132" t="s">
        <v>131</v>
      </c>
      <c r="O21" s="132" t="s">
        <v>131</v>
      </c>
      <c r="P21" s="132"/>
      <c r="Q21" s="132"/>
    </row>
    <row r="22" spans="1:28" ht="15" x14ac:dyDescent="0.25">
      <c r="A22" s="3" t="s">
        <v>33</v>
      </c>
      <c r="B22" s="106">
        <v>850127.95</v>
      </c>
      <c r="C22" s="106">
        <v>757121.09</v>
      </c>
      <c r="D22" s="107">
        <v>729367.93</v>
      </c>
      <c r="E22" s="107">
        <v>687426.45</v>
      </c>
      <c r="F22" s="107">
        <v>640564.85</v>
      </c>
      <c r="G22" s="107">
        <v>564620.22</v>
      </c>
      <c r="H22" s="107">
        <v>562327.66</v>
      </c>
      <c r="I22" s="107">
        <v>491636.9</v>
      </c>
      <c r="J22" s="107">
        <v>469557.03</v>
      </c>
      <c r="K22" s="107">
        <v>479042.82</v>
      </c>
      <c r="L22" s="107">
        <v>492300.16</v>
      </c>
      <c r="M22" s="108">
        <v>377730.16</v>
      </c>
      <c r="N22" s="132" t="s">
        <v>131</v>
      </c>
      <c r="O22" s="132"/>
      <c r="P22" s="132"/>
      <c r="Q22" s="132"/>
    </row>
    <row r="23" spans="1:28" ht="15" x14ac:dyDescent="0.25">
      <c r="A23" s="3" t="s">
        <v>34</v>
      </c>
      <c r="B23" s="106">
        <v>9621269.1300000008</v>
      </c>
      <c r="C23" s="106">
        <v>9353786.1699999999</v>
      </c>
      <c r="D23" s="106">
        <v>8619437.3599999994</v>
      </c>
      <c r="E23" s="106">
        <v>7595607.0599999996</v>
      </c>
      <c r="F23" s="106">
        <v>6365831.6299999999</v>
      </c>
      <c r="G23" s="106">
        <v>5905662.75</v>
      </c>
      <c r="H23" s="107">
        <v>6074115.1699999999</v>
      </c>
      <c r="I23" s="107">
        <v>5734430.5499999998</v>
      </c>
      <c r="J23" s="107">
        <v>4708271.75</v>
      </c>
      <c r="K23" s="150">
        <v>3711054.75</v>
      </c>
      <c r="L23" s="108">
        <v>2265957.75</v>
      </c>
      <c r="M23" s="108">
        <v>1527049.75</v>
      </c>
      <c r="N23" s="146" t="s">
        <v>131</v>
      </c>
      <c r="O23" s="132"/>
      <c r="P23" s="132"/>
      <c r="Q23" s="132"/>
    </row>
    <row r="24" spans="1:28" ht="15" x14ac:dyDescent="0.25">
      <c r="A24" s="3" t="s">
        <v>35</v>
      </c>
      <c r="B24" s="106">
        <v>1031544</v>
      </c>
      <c r="C24" s="106">
        <v>994121</v>
      </c>
      <c r="D24" s="106">
        <v>955192</v>
      </c>
      <c r="E24" s="106">
        <v>903069</v>
      </c>
      <c r="F24" s="106">
        <v>882119</v>
      </c>
      <c r="G24" s="106">
        <v>809798</v>
      </c>
      <c r="H24" s="106">
        <v>766875</v>
      </c>
      <c r="I24" s="108">
        <v>716284</v>
      </c>
      <c r="J24" s="108">
        <v>660123</v>
      </c>
      <c r="K24" s="108">
        <v>553035</v>
      </c>
      <c r="L24" s="108">
        <v>468075.41</v>
      </c>
      <c r="M24" s="108">
        <v>389742.41</v>
      </c>
      <c r="N24" s="132" t="s">
        <v>131</v>
      </c>
      <c r="O24" s="132"/>
      <c r="P24" s="132"/>
      <c r="Q24" s="132"/>
    </row>
    <row r="25" spans="1:28" ht="15" x14ac:dyDescent="0.25">
      <c r="A25" s="3" t="s">
        <v>36</v>
      </c>
      <c r="B25" s="106">
        <v>-159844.1</v>
      </c>
      <c r="C25" s="106">
        <v>-220250.44</v>
      </c>
      <c r="D25" s="106">
        <v>-278819.26</v>
      </c>
      <c r="E25" s="106">
        <v>-294536.94</v>
      </c>
      <c r="F25" s="107">
        <v>-355530.94</v>
      </c>
      <c r="G25" s="107">
        <v>-416256.94</v>
      </c>
      <c r="H25" s="107">
        <v>-505297.94</v>
      </c>
      <c r="I25" s="107">
        <v>-570172.93999999994</v>
      </c>
      <c r="J25" s="107">
        <v>-620242.93999999994</v>
      </c>
      <c r="K25" s="107">
        <v>-667632.93999999994</v>
      </c>
      <c r="L25" s="108">
        <v>-716901.94</v>
      </c>
      <c r="M25" s="108">
        <v>-767613.94</v>
      </c>
      <c r="N25" s="132" t="s">
        <v>131</v>
      </c>
      <c r="O25" s="132"/>
      <c r="P25" s="132"/>
      <c r="Q25" s="132"/>
    </row>
    <row r="26" spans="1:28" ht="15" x14ac:dyDescent="0.25">
      <c r="A26" s="3" t="s">
        <v>37</v>
      </c>
      <c r="B26" s="106">
        <v>298485.3</v>
      </c>
      <c r="C26" s="106">
        <v>271420.90000000002</v>
      </c>
      <c r="D26" s="106">
        <v>236855.67</v>
      </c>
      <c r="E26" s="106">
        <v>214470.31</v>
      </c>
      <c r="F26" s="107">
        <v>169258.31</v>
      </c>
      <c r="G26" s="107">
        <v>128668.31</v>
      </c>
      <c r="H26" s="107">
        <v>92136.31</v>
      </c>
      <c r="I26" s="107">
        <v>60425.31</v>
      </c>
      <c r="J26" s="107">
        <v>-6606.69</v>
      </c>
      <c r="K26" s="107">
        <v>-54997.69</v>
      </c>
      <c r="L26" s="108">
        <v>-131375.69</v>
      </c>
      <c r="M26" s="108">
        <v>-170664.69</v>
      </c>
      <c r="N26" s="132" t="s">
        <v>131</v>
      </c>
      <c r="O26" s="132"/>
      <c r="P26" s="132"/>
      <c r="Q26" s="132"/>
    </row>
    <row r="27" spans="1:28" ht="15" x14ac:dyDescent="0.25">
      <c r="A27" s="3" t="s">
        <v>38</v>
      </c>
      <c r="B27" s="106">
        <v>-111772.18</v>
      </c>
      <c r="C27" s="106">
        <v>-158216.04</v>
      </c>
      <c r="D27" s="107">
        <v>-227574.71</v>
      </c>
      <c r="E27" s="107">
        <v>-238296.93</v>
      </c>
      <c r="F27" s="107">
        <v>-286031.09000000003</v>
      </c>
      <c r="G27" s="107">
        <v>-326382.62</v>
      </c>
      <c r="H27" s="107">
        <v>-325517.82</v>
      </c>
      <c r="I27" s="107">
        <v>-317908.69</v>
      </c>
      <c r="J27" s="107">
        <v>-334221.8</v>
      </c>
      <c r="K27" s="107">
        <v>-328760.86</v>
      </c>
      <c r="L27" s="107">
        <v>-314139.28000000003</v>
      </c>
      <c r="M27" s="108">
        <v>-444069.28</v>
      </c>
      <c r="N27" s="146" t="s">
        <v>131</v>
      </c>
      <c r="O27" s="132"/>
      <c r="P27" s="132"/>
      <c r="Q27" s="132"/>
    </row>
    <row r="28" spans="1:28" ht="15" x14ac:dyDescent="0.25">
      <c r="A28" s="3" t="s">
        <v>39</v>
      </c>
      <c r="B28" s="106">
        <v>246485.22</v>
      </c>
      <c r="C28" s="106">
        <v>216685.87</v>
      </c>
      <c r="D28" s="106">
        <v>168305.88</v>
      </c>
      <c r="E28" s="106">
        <v>284582</v>
      </c>
      <c r="F28" s="107">
        <v>291668.28000000003</v>
      </c>
      <c r="G28" s="107">
        <v>169875.55</v>
      </c>
      <c r="H28" s="107">
        <v>96823.61</v>
      </c>
      <c r="I28" s="150">
        <v>32256.61</v>
      </c>
      <c r="J28" s="150">
        <v>11688.61</v>
      </c>
      <c r="K28" s="150">
        <v>-21647.39</v>
      </c>
      <c r="L28" s="108">
        <v>-89924.39</v>
      </c>
      <c r="M28" s="108">
        <v>-151414.39000000001</v>
      </c>
      <c r="N28" s="132" t="s">
        <v>131</v>
      </c>
      <c r="O28" s="132"/>
      <c r="P28" s="132"/>
      <c r="Q28" s="132"/>
    </row>
    <row r="29" spans="1:28" ht="15" x14ac:dyDescent="0.25">
      <c r="A29" s="3" t="s">
        <v>40</v>
      </c>
      <c r="B29" s="106">
        <v>7194898.0499999998</v>
      </c>
      <c r="C29" s="106">
        <v>7064498.54</v>
      </c>
      <c r="D29" s="106">
        <v>6958814.6500000004</v>
      </c>
      <c r="E29" s="106">
        <v>6900040.1699999999</v>
      </c>
      <c r="F29" s="106">
        <v>6926270.0599999996</v>
      </c>
      <c r="G29" s="106">
        <v>6790952.3300000001</v>
      </c>
      <c r="H29" s="106">
        <v>6709843.9400000004</v>
      </c>
      <c r="I29" s="107">
        <v>6660661.8799999999</v>
      </c>
      <c r="J29" s="107">
        <v>6812701.3899999997</v>
      </c>
      <c r="K29" s="107">
        <v>6805266.04</v>
      </c>
      <c r="L29" s="107">
        <v>6853647.3499999996</v>
      </c>
      <c r="M29" s="108">
        <v>6797647.3499999996</v>
      </c>
      <c r="N29" s="146" t="s">
        <v>131</v>
      </c>
      <c r="O29" s="132"/>
      <c r="P29" s="132"/>
      <c r="Q29" s="132"/>
    </row>
    <row r="30" spans="1:28" ht="15" x14ac:dyDescent="0.25">
      <c r="A30" s="3" t="s">
        <v>41</v>
      </c>
      <c r="B30" s="106">
        <v>833312.28</v>
      </c>
      <c r="C30" s="106">
        <v>608822.27</v>
      </c>
      <c r="D30" s="106">
        <v>358337.38</v>
      </c>
      <c r="E30" s="106">
        <v>250030.18</v>
      </c>
      <c r="F30" s="106">
        <v>133261.89000000001</v>
      </c>
      <c r="G30" s="153">
        <v>-35117.129999999997</v>
      </c>
      <c r="H30" s="153">
        <v>-145934.22</v>
      </c>
      <c r="I30" s="150">
        <v>-399075.22</v>
      </c>
      <c r="J30" s="150">
        <v>-638967.59</v>
      </c>
      <c r="K30" s="150">
        <v>-1040607.34</v>
      </c>
      <c r="L30" s="108">
        <v>-1286983.5900000001</v>
      </c>
      <c r="M30" s="108">
        <v>-1690600.59</v>
      </c>
      <c r="N30" s="132" t="s">
        <v>131</v>
      </c>
      <c r="O30" s="132"/>
      <c r="P30" s="132"/>
      <c r="Q30" s="132"/>
    </row>
    <row r="31" spans="1:28" ht="15" x14ac:dyDescent="0.25">
      <c r="A31" s="3" t="s">
        <v>42</v>
      </c>
      <c r="B31" s="106">
        <v>429848.52</v>
      </c>
      <c r="C31" s="106">
        <v>416799.14</v>
      </c>
      <c r="D31" s="106">
        <v>414263.84</v>
      </c>
      <c r="E31" s="106">
        <v>410627.6</v>
      </c>
      <c r="F31" s="106">
        <v>395690.66</v>
      </c>
      <c r="G31" s="106">
        <v>375969.66</v>
      </c>
      <c r="H31" s="107">
        <v>355477.66</v>
      </c>
      <c r="I31" s="107">
        <v>337999.66</v>
      </c>
      <c r="J31" s="107">
        <v>310164.65999999997</v>
      </c>
      <c r="K31" s="107">
        <v>292700.65999999997</v>
      </c>
      <c r="L31" s="108">
        <v>222748.55</v>
      </c>
      <c r="M31" s="108">
        <v>193874.55</v>
      </c>
      <c r="N31" s="146" t="s">
        <v>131</v>
      </c>
      <c r="O31" s="146" t="s">
        <v>131</v>
      </c>
      <c r="P31" s="132"/>
      <c r="Q31" s="132"/>
      <c r="R31" s="110"/>
      <c r="S31" s="111"/>
      <c r="T31" s="110"/>
      <c r="U31" s="111"/>
      <c r="V31" s="111"/>
      <c r="W31" s="111"/>
      <c r="X31" s="111"/>
      <c r="Y31" s="111"/>
      <c r="Z31" s="112"/>
      <c r="AA31" s="112"/>
      <c r="AB31" s="112"/>
    </row>
    <row r="32" spans="1:28" ht="15" x14ac:dyDescent="0.25">
      <c r="A32" s="3" t="s">
        <v>43</v>
      </c>
      <c r="B32" s="106">
        <v>1249697.57</v>
      </c>
      <c r="C32" s="106">
        <v>1236831.28</v>
      </c>
      <c r="D32" s="106">
        <v>1205383</v>
      </c>
      <c r="E32" s="106">
        <v>1136754.17</v>
      </c>
      <c r="F32" s="106">
        <v>1083102.21</v>
      </c>
      <c r="G32" s="106">
        <v>1028620.87</v>
      </c>
      <c r="H32" s="106">
        <v>1033603.67</v>
      </c>
      <c r="I32" s="107">
        <v>1078199.8400000001</v>
      </c>
      <c r="J32" s="107">
        <v>1066345.6499999999</v>
      </c>
      <c r="K32" s="107">
        <v>1071961.29</v>
      </c>
      <c r="L32" s="107">
        <v>1125963.19</v>
      </c>
      <c r="M32" s="108">
        <v>940153.19</v>
      </c>
      <c r="N32" s="146" t="s">
        <v>131</v>
      </c>
      <c r="O32" s="132"/>
      <c r="P32" s="132"/>
      <c r="Q32" s="13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</row>
    <row r="33" spans="1:28" ht="15" x14ac:dyDescent="0.25">
      <c r="A33" s="3" t="s">
        <v>44</v>
      </c>
      <c r="B33" s="106">
        <v>-422084.03</v>
      </c>
      <c r="C33" s="106">
        <v>-545407.22</v>
      </c>
      <c r="D33" s="106">
        <v>-656421.64</v>
      </c>
      <c r="E33" s="106">
        <v>-763869.03</v>
      </c>
      <c r="F33" s="106">
        <v>-851595.76</v>
      </c>
      <c r="G33" s="106">
        <v>-980322.66</v>
      </c>
      <c r="H33" s="106">
        <v>-1056975.32</v>
      </c>
      <c r="I33" s="107">
        <v>-1170660.04</v>
      </c>
      <c r="J33" s="107">
        <v>-1207545.2</v>
      </c>
      <c r="K33" s="107">
        <v>-1277303.8600000001</v>
      </c>
      <c r="L33" s="107">
        <v>-1277999.3400000001</v>
      </c>
      <c r="M33" s="108">
        <v>-1525629.34</v>
      </c>
      <c r="N33" s="146" t="s">
        <v>131</v>
      </c>
      <c r="O33" s="146" t="s">
        <v>131</v>
      </c>
      <c r="P33" s="132"/>
      <c r="Q33" s="13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</row>
    <row r="34" spans="1:28" ht="15" x14ac:dyDescent="0.25">
      <c r="A34" s="3" t="s">
        <v>45</v>
      </c>
      <c r="B34" s="74">
        <v>376773.71</v>
      </c>
      <c r="C34" s="74">
        <v>400871.26</v>
      </c>
      <c r="D34" s="74">
        <v>426196.14</v>
      </c>
      <c r="E34" s="74">
        <v>378085.87</v>
      </c>
      <c r="F34" s="74">
        <v>320450.92</v>
      </c>
      <c r="G34" s="74">
        <v>276618.44</v>
      </c>
      <c r="H34" s="74">
        <v>266954.01</v>
      </c>
      <c r="I34" s="155">
        <v>228419.38</v>
      </c>
      <c r="J34" s="155">
        <v>146602.38</v>
      </c>
      <c r="K34" s="155">
        <v>73646.38</v>
      </c>
      <c r="L34" s="72">
        <v>29733.38</v>
      </c>
      <c r="M34" s="72">
        <v>-5165.62</v>
      </c>
      <c r="N34" s="132" t="s">
        <v>131</v>
      </c>
      <c r="O34" s="132"/>
      <c r="P34" s="132"/>
      <c r="Q34" s="13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</row>
    <row r="35" spans="1:28" ht="15" x14ac:dyDescent="0.25">
      <c r="A35" s="3" t="s">
        <v>46</v>
      </c>
      <c r="B35" s="106">
        <v>960944.02</v>
      </c>
      <c r="C35" s="106">
        <v>889829.32</v>
      </c>
      <c r="D35" s="106">
        <v>816565.68</v>
      </c>
      <c r="E35" s="106">
        <v>766979.85</v>
      </c>
      <c r="F35" s="106">
        <v>643545.67000000004</v>
      </c>
      <c r="G35" s="106">
        <v>566795.47</v>
      </c>
      <c r="H35" s="106">
        <v>540549.06000000006</v>
      </c>
      <c r="I35" s="107">
        <v>478173.27</v>
      </c>
      <c r="J35" s="107">
        <v>518278.96</v>
      </c>
      <c r="K35" s="107">
        <v>606501.97</v>
      </c>
      <c r="L35" s="107">
        <v>607165.47</v>
      </c>
      <c r="M35" s="108">
        <v>450395.47</v>
      </c>
      <c r="N35" s="146" t="s">
        <v>131</v>
      </c>
      <c r="O35" s="146" t="s">
        <v>131</v>
      </c>
      <c r="P35" s="132"/>
      <c r="Q35" s="13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</row>
    <row r="36" spans="1:28" ht="15" x14ac:dyDescent="0.25">
      <c r="A36" s="3" t="s">
        <v>47</v>
      </c>
      <c r="B36" s="106">
        <v>917603.06</v>
      </c>
      <c r="C36" s="106">
        <v>857447.15</v>
      </c>
      <c r="D36" s="106">
        <v>807067.48</v>
      </c>
      <c r="E36" s="106">
        <v>788742.86</v>
      </c>
      <c r="F36" s="106">
        <v>721669.47</v>
      </c>
      <c r="G36" s="106">
        <v>674500.95</v>
      </c>
      <c r="H36" s="106">
        <v>639272.39</v>
      </c>
      <c r="I36" s="107">
        <v>602627.49</v>
      </c>
      <c r="J36" s="107">
        <v>566719.23</v>
      </c>
      <c r="K36" s="107">
        <v>554596.06999999995</v>
      </c>
      <c r="L36" s="107">
        <v>566669.27</v>
      </c>
      <c r="M36" s="108">
        <v>493439.27</v>
      </c>
      <c r="N36" s="146" t="s">
        <v>131</v>
      </c>
      <c r="O36" s="146" t="s">
        <v>131</v>
      </c>
      <c r="P36" s="132"/>
      <c r="Q36" s="13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</row>
    <row r="37" spans="1:28" ht="15" x14ac:dyDescent="0.25">
      <c r="A37" s="3" t="s">
        <v>48</v>
      </c>
      <c r="B37" s="106">
        <v>1278990.77</v>
      </c>
      <c r="C37" s="106">
        <v>1255963.33</v>
      </c>
      <c r="D37" s="106">
        <v>1125540.03</v>
      </c>
      <c r="E37" s="106">
        <v>1145114.07</v>
      </c>
      <c r="F37" s="107">
        <v>1161320.48</v>
      </c>
      <c r="G37" s="107">
        <v>1112992.23</v>
      </c>
      <c r="H37" s="107">
        <v>1139196.45</v>
      </c>
      <c r="I37" s="107">
        <v>1140510.04</v>
      </c>
      <c r="J37" s="107">
        <v>1030700.04</v>
      </c>
      <c r="K37" s="107">
        <v>939460.04</v>
      </c>
      <c r="L37" s="108">
        <v>805130.04</v>
      </c>
      <c r="M37" s="108">
        <v>694520.04</v>
      </c>
      <c r="N37" s="132" t="s">
        <v>131</v>
      </c>
      <c r="O37" s="132" t="s">
        <v>131</v>
      </c>
      <c r="P37" s="132"/>
      <c r="Q37" s="13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112"/>
    </row>
    <row r="38" spans="1:28" ht="15" x14ac:dyDescent="0.25">
      <c r="A38" s="3" t="s">
        <v>49</v>
      </c>
      <c r="B38" s="106">
        <v>1361343.27</v>
      </c>
      <c r="C38" s="106">
        <v>1470454.43</v>
      </c>
      <c r="D38" s="107">
        <v>1306902.75</v>
      </c>
      <c r="E38" s="107">
        <v>1115261.02</v>
      </c>
      <c r="F38" s="107">
        <v>1079678.57</v>
      </c>
      <c r="G38" s="107">
        <v>850005.13</v>
      </c>
      <c r="H38" s="107">
        <v>747844.27</v>
      </c>
      <c r="I38" s="107">
        <v>647032.68000000005</v>
      </c>
      <c r="J38" s="107">
        <v>597469.46</v>
      </c>
      <c r="K38" s="107">
        <v>583187</v>
      </c>
      <c r="L38" s="108">
        <v>457617.44</v>
      </c>
      <c r="M38" s="108">
        <v>319158.44</v>
      </c>
      <c r="N38" s="132" t="s">
        <v>131</v>
      </c>
      <c r="O38" s="132"/>
      <c r="P38" s="132"/>
      <c r="Q38" s="13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</row>
    <row r="39" spans="1:28" ht="15" x14ac:dyDescent="0.25">
      <c r="A39" s="3" t="s">
        <v>50</v>
      </c>
      <c r="B39" s="106">
        <v>924442.18</v>
      </c>
      <c r="C39" s="106">
        <v>753253.47</v>
      </c>
      <c r="D39" s="106">
        <v>659627.43000000005</v>
      </c>
      <c r="E39" s="107">
        <v>572198.94999999995</v>
      </c>
      <c r="F39" s="107">
        <v>421589.95</v>
      </c>
      <c r="G39" s="107">
        <v>290389.95</v>
      </c>
      <c r="H39" s="107">
        <v>185418.95</v>
      </c>
      <c r="I39" s="73">
        <v>67371.95</v>
      </c>
      <c r="J39" s="73">
        <v>-45103.05</v>
      </c>
      <c r="K39" s="73">
        <v>-155582.04999999999</v>
      </c>
      <c r="L39" s="108">
        <v>-317307.05</v>
      </c>
      <c r="M39" s="108">
        <v>-307751.05</v>
      </c>
      <c r="N39" s="132" t="s">
        <v>131</v>
      </c>
      <c r="O39" s="132"/>
      <c r="P39" s="132"/>
      <c r="Q39" s="132"/>
      <c r="R39" s="111"/>
      <c r="S39" s="110"/>
      <c r="T39" s="110"/>
      <c r="U39" s="111"/>
      <c r="V39" s="111"/>
      <c r="W39" s="111"/>
      <c r="X39" s="111"/>
      <c r="Y39" s="111"/>
      <c r="Z39" s="112"/>
      <c r="AA39" s="112"/>
      <c r="AB39" s="112"/>
    </row>
    <row r="40" spans="1:28" ht="15" x14ac:dyDescent="0.25">
      <c r="A40" s="3" t="s">
        <v>51</v>
      </c>
      <c r="B40" s="106">
        <v>297281.09999999998</v>
      </c>
      <c r="C40" s="106">
        <v>295375.96999999997</v>
      </c>
      <c r="D40" s="106">
        <v>287651.42</v>
      </c>
      <c r="E40" s="106">
        <v>303960.7</v>
      </c>
      <c r="F40" s="106">
        <v>286938.61</v>
      </c>
      <c r="G40" s="106">
        <v>278428.71999999997</v>
      </c>
      <c r="H40" s="106">
        <v>280904.38</v>
      </c>
      <c r="I40" s="107">
        <v>253876.38</v>
      </c>
      <c r="J40" s="107">
        <v>22481.88</v>
      </c>
      <c r="K40" s="107">
        <v>194221.88</v>
      </c>
      <c r="L40" s="108">
        <v>165557.88</v>
      </c>
      <c r="M40" s="108">
        <v>131079.88</v>
      </c>
      <c r="N40" s="132" t="s">
        <v>131</v>
      </c>
      <c r="O40" s="132"/>
      <c r="P40" s="132"/>
      <c r="Q40" s="13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</row>
    <row r="41" spans="1:28" x14ac:dyDescent="0.2">
      <c r="A41" s="5"/>
      <c r="B41" s="13"/>
      <c r="C41" s="54"/>
      <c r="D41" s="11"/>
      <c r="E41" s="11"/>
      <c r="F41" s="11"/>
      <c r="G41" s="12"/>
      <c r="H41" s="13"/>
      <c r="I41" s="13"/>
      <c r="J41" s="13"/>
      <c r="K41" s="13"/>
      <c r="L41" s="13"/>
      <c r="M41" s="13"/>
      <c r="N41" s="132"/>
      <c r="O41" s="132"/>
      <c r="P41" s="132"/>
      <c r="Q41" s="13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</row>
    <row r="42" spans="1:28" ht="15" x14ac:dyDescent="0.25">
      <c r="A42" s="7" t="s">
        <v>16</v>
      </c>
      <c r="B42" s="46"/>
      <c r="C42" s="55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132"/>
      <c r="O42" s="132"/>
      <c r="P42" s="132"/>
      <c r="Q42" s="13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</row>
    <row r="43" spans="1:28" x14ac:dyDescent="0.2">
      <c r="A43" s="16" t="s">
        <v>52</v>
      </c>
      <c r="B43" s="122">
        <v>-58110.74</v>
      </c>
      <c r="C43" s="122">
        <v>-101358.93</v>
      </c>
      <c r="D43" s="122">
        <v>-125722.52</v>
      </c>
      <c r="E43" s="122">
        <v>-154775.64000000001</v>
      </c>
      <c r="F43" s="122">
        <v>-182980.29</v>
      </c>
      <c r="G43" s="122">
        <v>-203848.84</v>
      </c>
      <c r="H43" s="122">
        <v>-230559.4</v>
      </c>
      <c r="I43" s="125">
        <v>-249857.66999999998</v>
      </c>
      <c r="J43" s="126">
        <v>-279270.67</v>
      </c>
      <c r="K43" s="126">
        <v>-316645.67</v>
      </c>
      <c r="L43" s="126">
        <v>-354695.67</v>
      </c>
      <c r="M43" s="126">
        <v>-374493.67</v>
      </c>
      <c r="N43" s="126">
        <v>-394711.67</v>
      </c>
      <c r="O43" s="126">
        <v>-415889.67</v>
      </c>
      <c r="P43" s="126">
        <v>-436007.67</v>
      </c>
      <c r="Q43" s="13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</row>
    <row r="44" spans="1:28" x14ac:dyDescent="0.2">
      <c r="A44" s="16" t="s">
        <v>53</v>
      </c>
      <c r="B44" s="122">
        <v>633412.35</v>
      </c>
      <c r="C44" s="122">
        <v>551842.56000000006</v>
      </c>
      <c r="D44" s="122">
        <v>529507.21</v>
      </c>
      <c r="E44" s="122">
        <v>510825.82</v>
      </c>
      <c r="F44" s="122">
        <v>503505.03</v>
      </c>
      <c r="G44" s="122">
        <v>471552.07</v>
      </c>
      <c r="H44" s="122">
        <v>454254.28</v>
      </c>
      <c r="I44" s="122">
        <v>413725.01</v>
      </c>
      <c r="J44" s="122">
        <v>403880.74</v>
      </c>
      <c r="K44" s="126">
        <v>371498.74</v>
      </c>
      <c r="L44" s="126">
        <v>338870.74</v>
      </c>
      <c r="M44" s="126">
        <v>270735.74</v>
      </c>
      <c r="N44" s="126">
        <v>242050.74</v>
      </c>
      <c r="O44" s="126">
        <v>213265.74</v>
      </c>
      <c r="P44" s="126">
        <v>183830.74</v>
      </c>
      <c r="Q44" s="13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</row>
    <row r="45" spans="1:28" x14ac:dyDescent="0.2">
      <c r="A45" s="16" t="s">
        <v>54</v>
      </c>
      <c r="B45" s="122">
        <v>294203.2</v>
      </c>
      <c r="C45" s="122">
        <v>294768.15000000002</v>
      </c>
      <c r="D45" s="122">
        <v>281358.78000000003</v>
      </c>
      <c r="E45" s="122">
        <v>273408.58</v>
      </c>
      <c r="F45" s="122">
        <v>266479.88</v>
      </c>
      <c r="G45" s="122">
        <v>242444.79999999999</v>
      </c>
      <c r="H45" s="122">
        <v>235007.25</v>
      </c>
      <c r="I45" s="122">
        <v>235644.23</v>
      </c>
      <c r="J45" s="122">
        <v>225172.12</v>
      </c>
      <c r="K45" s="126">
        <v>212825.12</v>
      </c>
      <c r="L45" s="126">
        <v>200996.12</v>
      </c>
      <c r="M45" s="126">
        <v>174091.12</v>
      </c>
      <c r="N45" s="126">
        <v>144806.12</v>
      </c>
      <c r="O45" s="126">
        <v>117211.12</v>
      </c>
      <c r="P45" s="126">
        <v>89686.12</v>
      </c>
      <c r="Q45" s="132"/>
    </row>
    <row r="46" spans="1:28" x14ac:dyDescent="0.2">
      <c r="A46" s="16" t="s">
        <v>55</v>
      </c>
      <c r="B46" s="122">
        <v>193298.08</v>
      </c>
      <c r="C46" s="122">
        <v>175145.36</v>
      </c>
      <c r="D46" s="122">
        <v>170484.19</v>
      </c>
      <c r="E46" s="122">
        <v>79130.55</v>
      </c>
      <c r="F46" s="122">
        <v>93874.48</v>
      </c>
      <c r="G46" s="122">
        <v>107866.41</v>
      </c>
      <c r="H46" s="122">
        <v>115677.03</v>
      </c>
      <c r="I46" s="126">
        <v>113754.03</v>
      </c>
      <c r="J46" s="126">
        <v>113395.03</v>
      </c>
      <c r="K46" s="126">
        <v>101027.03</v>
      </c>
      <c r="L46" s="126">
        <v>85221.03</v>
      </c>
      <c r="M46" s="126">
        <v>70702.03</v>
      </c>
      <c r="N46" s="126">
        <v>65623.03</v>
      </c>
      <c r="O46" s="126">
        <v>60004.03</v>
      </c>
      <c r="P46" s="126">
        <v>55305.03</v>
      </c>
      <c r="Q46" s="132"/>
    </row>
    <row r="47" spans="1:28" x14ac:dyDescent="0.2">
      <c r="A47" s="16" t="s">
        <v>56</v>
      </c>
      <c r="B47" s="122">
        <v>62487.26</v>
      </c>
      <c r="C47" s="122">
        <v>46841.99</v>
      </c>
      <c r="D47" s="122">
        <v>34019.15</v>
      </c>
      <c r="E47" s="122">
        <v>28073.64</v>
      </c>
      <c r="F47" s="122">
        <v>15812.49</v>
      </c>
      <c r="G47" s="122">
        <v>6420.55</v>
      </c>
      <c r="H47" s="122">
        <v>4246.53</v>
      </c>
      <c r="I47" s="125">
        <v>-6359.81</v>
      </c>
      <c r="J47" s="126">
        <v>-18102.810000000001</v>
      </c>
      <c r="K47" s="126">
        <v>-39714.81</v>
      </c>
      <c r="L47" s="126">
        <v>-61433.81</v>
      </c>
      <c r="M47" s="126">
        <v>-80488.81</v>
      </c>
      <c r="N47" s="126">
        <v>-95773.81</v>
      </c>
      <c r="O47" s="126">
        <v>-111378.81</v>
      </c>
      <c r="P47" s="126">
        <v>-126653.81</v>
      </c>
      <c r="Q47" s="132"/>
    </row>
    <row r="48" spans="1:28" x14ac:dyDescent="0.2">
      <c r="A48" s="16" t="s">
        <v>57</v>
      </c>
      <c r="B48" s="122">
        <v>462458.11</v>
      </c>
      <c r="C48" s="122">
        <v>398200.86</v>
      </c>
      <c r="D48" s="122">
        <v>389119.03</v>
      </c>
      <c r="E48" s="122">
        <v>376558.8</v>
      </c>
      <c r="F48" s="122">
        <v>376953.29</v>
      </c>
      <c r="G48" s="122">
        <v>343812.43</v>
      </c>
      <c r="H48" s="122">
        <v>362125.66</v>
      </c>
      <c r="I48" s="122">
        <v>334471.5</v>
      </c>
      <c r="J48" s="122">
        <v>337225.87</v>
      </c>
      <c r="K48" s="126">
        <v>312975.87</v>
      </c>
      <c r="L48" s="126">
        <v>289083.87</v>
      </c>
      <c r="M48" s="126">
        <v>314608.87</v>
      </c>
      <c r="N48" s="126">
        <v>341233.87</v>
      </c>
      <c r="O48" s="126">
        <v>370858.87</v>
      </c>
      <c r="P48" s="126">
        <v>402333.87</v>
      </c>
      <c r="Q48" s="132"/>
    </row>
    <row r="49" spans="1:17" x14ac:dyDescent="0.2">
      <c r="A49" s="16" t="s">
        <v>58</v>
      </c>
      <c r="B49" s="122">
        <v>1185988.8799999999</v>
      </c>
      <c r="C49" s="122">
        <v>1117256.44</v>
      </c>
      <c r="D49" s="122">
        <v>1078840.21</v>
      </c>
      <c r="E49" s="122">
        <v>996757.56</v>
      </c>
      <c r="F49" s="122">
        <v>907938.21</v>
      </c>
      <c r="G49" s="122">
        <v>831020.21</v>
      </c>
      <c r="H49" s="122">
        <v>799472.66</v>
      </c>
      <c r="I49" s="122">
        <v>744050.53</v>
      </c>
      <c r="J49" s="122">
        <v>748379.54</v>
      </c>
      <c r="K49" s="126">
        <v>692742.54</v>
      </c>
      <c r="L49" s="126">
        <v>639391.54</v>
      </c>
      <c r="M49" s="126">
        <v>589489.54</v>
      </c>
      <c r="N49" s="126">
        <v>541001.54</v>
      </c>
      <c r="O49" s="126">
        <v>499437.54000000004</v>
      </c>
      <c r="P49" s="126">
        <v>457089.54000000004</v>
      </c>
      <c r="Q49" s="132"/>
    </row>
    <row r="50" spans="1:17" x14ac:dyDescent="0.2">
      <c r="A50" s="16" t="s">
        <v>59</v>
      </c>
      <c r="B50" s="122">
        <v>162132.85999999999</v>
      </c>
      <c r="C50" s="122">
        <v>241300.55</v>
      </c>
      <c r="D50" s="122">
        <v>226599.14</v>
      </c>
      <c r="E50" s="122">
        <v>229480.79</v>
      </c>
      <c r="F50" s="122">
        <v>365958.84</v>
      </c>
      <c r="G50" s="122">
        <v>160710.20000000001</v>
      </c>
      <c r="H50" s="122">
        <v>152888.73000000001</v>
      </c>
      <c r="I50" s="126">
        <v>131924.73000000001</v>
      </c>
      <c r="J50" s="126">
        <v>112016.73000000001</v>
      </c>
      <c r="K50" s="126">
        <v>88744.73000000001</v>
      </c>
      <c r="L50" s="126">
        <v>65182.73000000001</v>
      </c>
      <c r="M50" s="126">
        <v>31431.73000000001</v>
      </c>
      <c r="N50" s="126">
        <v>467.73000000001048</v>
      </c>
      <c r="O50" s="126">
        <v>-30294.26999999999</v>
      </c>
      <c r="P50" s="126">
        <v>-61255.26999999999</v>
      </c>
      <c r="Q50" s="132"/>
    </row>
    <row r="51" spans="1:17" x14ac:dyDescent="0.2">
      <c r="A51" s="16" t="s">
        <v>60</v>
      </c>
      <c r="B51" s="122">
        <v>384583.88</v>
      </c>
      <c r="C51" s="122">
        <v>305799.8</v>
      </c>
      <c r="D51" s="122">
        <v>293986.81</v>
      </c>
      <c r="E51" s="122">
        <v>271951.98</v>
      </c>
      <c r="F51" s="122">
        <v>241599.73</v>
      </c>
      <c r="G51" s="122">
        <v>192813.95</v>
      </c>
      <c r="H51" s="122">
        <v>171666.26</v>
      </c>
      <c r="I51" s="126">
        <v>151507.26</v>
      </c>
      <c r="J51" s="126">
        <v>110047.26000000001</v>
      </c>
      <c r="K51" s="126">
        <v>33529.260000000009</v>
      </c>
      <c r="L51" s="126">
        <v>-32035.739999999991</v>
      </c>
      <c r="M51" s="126">
        <v>-85281.739999999991</v>
      </c>
      <c r="N51" s="126">
        <v>-136967.74</v>
      </c>
      <c r="O51" s="126">
        <v>-177143.74</v>
      </c>
      <c r="P51" s="126">
        <v>-216359.74</v>
      </c>
      <c r="Q51" s="132"/>
    </row>
    <row r="52" spans="1:17" x14ac:dyDescent="0.2">
      <c r="A52" s="16" t="s">
        <v>61</v>
      </c>
      <c r="B52" s="122">
        <v>-233074.12</v>
      </c>
      <c r="C52" s="122">
        <v>-245277.67</v>
      </c>
      <c r="D52" s="122">
        <v>-330623.44</v>
      </c>
      <c r="E52" s="122">
        <v>-409924.13</v>
      </c>
      <c r="F52" s="122">
        <v>-483312.08</v>
      </c>
      <c r="G52" s="122">
        <v>-548622.71</v>
      </c>
      <c r="H52" s="122">
        <v>-615763.30000000005</v>
      </c>
      <c r="I52" s="126">
        <v>-701940.3</v>
      </c>
      <c r="J52" s="126">
        <v>-819828.3</v>
      </c>
      <c r="K52" s="126">
        <v>-888741.3</v>
      </c>
      <c r="L52" s="126">
        <v>-1006957.3</v>
      </c>
      <c r="M52" s="126">
        <v>-1214911.3</v>
      </c>
      <c r="N52" s="126">
        <v>-1389701.3</v>
      </c>
      <c r="O52" s="126">
        <v>-1551311.3</v>
      </c>
      <c r="P52" s="132"/>
      <c r="Q52" s="132"/>
    </row>
    <row r="53" spans="1:17" x14ac:dyDescent="0.2">
      <c r="A53" s="16" t="s">
        <v>62</v>
      </c>
      <c r="B53" s="122">
        <v>154440.01999999999</v>
      </c>
      <c r="C53" s="122">
        <v>153676.19</v>
      </c>
      <c r="D53" s="122">
        <v>147027.01999999999</v>
      </c>
      <c r="E53" s="122">
        <v>137894.85999999999</v>
      </c>
      <c r="F53" s="122">
        <v>128664.33</v>
      </c>
      <c r="G53" s="122">
        <v>121566.95</v>
      </c>
      <c r="H53" s="122">
        <v>118453.6</v>
      </c>
      <c r="I53" s="126">
        <v>108568.6</v>
      </c>
      <c r="J53" s="126">
        <v>98166.6</v>
      </c>
      <c r="K53" s="126">
        <v>85974.6</v>
      </c>
      <c r="L53" s="126">
        <v>73617.600000000006</v>
      </c>
      <c r="M53" s="126">
        <v>63402.600000000006</v>
      </c>
      <c r="N53" s="126">
        <v>54997.600000000006</v>
      </c>
      <c r="O53" s="126">
        <v>47902.600000000006</v>
      </c>
      <c r="P53" s="126">
        <v>42207.600000000006</v>
      </c>
      <c r="Q53" s="132"/>
    </row>
    <row r="54" spans="1:17" x14ac:dyDescent="0.2">
      <c r="A54" s="16" t="s">
        <v>63</v>
      </c>
      <c r="B54" s="122">
        <v>854881.95</v>
      </c>
      <c r="C54" s="122">
        <v>774327.92</v>
      </c>
      <c r="D54" s="122">
        <v>724425.79</v>
      </c>
      <c r="E54" s="122">
        <v>693270.67</v>
      </c>
      <c r="F54" s="122">
        <v>636397.43999999994</v>
      </c>
      <c r="G54" s="122">
        <v>592864.56000000006</v>
      </c>
      <c r="H54" s="122">
        <v>553667.74</v>
      </c>
      <c r="I54" s="122">
        <v>552304.96</v>
      </c>
      <c r="J54" s="126">
        <v>478807.95999999996</v>
      </c>
      <c r="K54" s="126">
        <v>419755.95999999996</v>
      </c>
      <c r="L54" s="126">
        <v>359216.95999999996</v>
      </c>
      <c r="M54" s="126">
        <v>246387.95999999996</v>
      </c>
      <c r="N54" s="126">
        <v>138369.95999999996</v>
      </c>
      <c r="O54" s="126">
        <v>50601.959999999963</v>
      </c>
      <c r="P54" s="126">
        <v>-37905.040000000037</v>
      </c>
      <c r="Q54" s="132"/>
    </row>
    <row r="55" spans="1:17" x14ac:dyDescent="0.2">
      <c r="A55" s="16" t="s">
        <v>64</v>
      </c>
      <c r="B55" s="122">
        <v>83677.570000000007</v>
      </c>
      <c r="C55" s="122">
        <v>50811.51</v>
      </c>
      <c r="D55" s="122">
        <v>35924.28</v>
      </c>
      <c r="E55" s="122">
        <v>48508.84</v>
      </c>
      <c r="F55" s="122">
        <v>37853.17</v>
      </c>
      <c r="G55" s="122">
        <v>-2425.89</v>
      </c>
      <c r="H55" s="122">
        <v>-10278.07</v>
      </c>
      <c r="I55" s="126">
        <v>-21573.07</v>
      </c>
      <c r="J55" s="126">
        <v>-33370.07</v>
      </c>
      <c r="K55" s="126">
        <v>-55009.07</v>
      </c>
      <c r="L55" s="126">
        <v>-77496.070000000007</v>
      </c>
      <c r="M55" s="126">
        <v>-89449.07</v>
      </c>
      <c r="N55" s="126">
        <v>-101469.07</v>
      </c>
      <c r="O55" s="126">
        <v>-113575.07</v>
      </c>
      <c r="P55" s="126">
        <v>-125267.07</v>
      </c>
      <c r="Q55" s="132"/>
    </row>
    <row r="56" spans="1:17" x14ac:dyDescent="0.2">
      <c r="A56" s="16" t="s">
        <v>65</v>
      </c>
      <c r="B56" s="122">
        <v>129763.82</v>
      </c>
      <c r="C56" s="122">
        <v>87240.23</v>
      </c>
      <c r="D56" s="122">
        <v>89434.85</v>
      </c>
      <c r="E56" s="122">
        <v>47468.49</v>
      </c>
      <c r="F56" s="122">
        <v>20533.28</v>
      </c>
      <c r="G56" s="122">
        <v>3396.71</v>
      </c>
      <c r="H56" s="122">
        <v>-11339.08</v>
      </c>
      <c r="I56" s="126">
        <v>-35915.08</v>
      </c>
      <c r="J56" s="126">
        <v>-61716.08</v>
      </c>
      <c r="K56" s="126">
        <v>-82782.080000000002</v>
      </c>
      <c r="L56" s="126">
        <v>-114447.08</v>
      </c>
      <c r="M56" s="126">
        <v>-121247.08</v>
      </c>
      <c r="N56" s="126">
        <v>-131797.08000000002</v>
      </c>
      <c r="O56" s="126">
        <v>-141517.08000000002</v>
      </c>
      <c r="P56" s="126">
        <v>-150557.08000000002</v>
      </c>
      <c r="Q56" s="132"/>
    </row>
    <row r="57" spans="1:17" x14ac:dyDescent="0.2">
      <c r="A57" s="16" t="s">
        <v>66</v>
      </c>
      <c r="B57" s="122">
        <v>2069865.68</v>
      </c>
      <c r="C57" s="122">
        <v>2000540.1</v>
      </c>
      <c r="D57" s="122">
        <v>1958628.46</v>
      </c>
      <c r="E57" s="122">
        <v>1929110.37</v>
      </c>
      <c r="F57" s="122">
        <v>1907737.73</v>
      </c>
      <c r="G57" s="122">
        <v>1858887.13</v>
      </c>
      <c r="H57" s="122">
        <v>1803199.5</v>
      </c>
      <c r="I57" s="122">
        <v>1796948.13</v>
      </c>
      <c r="J57" s="125">
        <v>1790168.16</v>
      </c>
      <c r="K57" s="125">
        <v>1739598.0599999998</v>
      </c>
      <c r="L57" s="126">
        <v>1616565.0599999998</v>
      </c>
      <c r="M57" s="126">
        <v>1520462.0599999998</v>
      </c>
      <c r="N57" s="126">
        <v>1390839.0599999998</v>
      </c>
      <c r="O57" s="126">
        <v>1315196.0599999998</v>
      </c>
      <c r="P57" s="126">
        <v>1239533.0599999998</v>
      </c>
      <c r="Q57" s="132"/>
    </row>
    <row r="58" spans="1:17" x14ac:dyDescent="0.2">
      <c r="A58" s="16" t="s">
        <v>67</v>
      </c>
      <c r="B58" s="122">
        <v>509760.42</v>
      </c>
      <c r="C58" s="122">
        <v>517647.48</v>
      </c>
      <c r="D58" s="122">
        <v>507774.05</v>
      </c>
      <c r="E58" s="122">
        <v>522755.22</v>
      </c>
      <c r="F58" s="122">
        <v>512818.15</v>
      </c>
      <c r="G58" s="122">
        <v>495358.05</v>
      </c>
      <c r="H58" s="122">
        <v>507638.66</v>
      </c>
      <c r="I58" s="125">
        <v>503082.49</v>
      </c>
      <c r="J58" s="125">
        <v>531170.46</v>
      </c>
      <c r="K58" s="126">
        <v>532543.46</v>
      </c>
      <c r="L58" s="126">
        <v>535992.46</v>
      </c>
      <c r="M58" s="126">
        <v>533072.46</v>
      </c>
      <c r="N58" s="126">
        <v>529532.46</v>
      </c>
      <c r="O58" s="126">
        <v>520302.45999999996</v>
      </c>
      <c r="P58" s="126">
        <v>505772.45999999996</v>
      </c>
      <c r="Q58" s="132"/>
    </row>
    <row r="59" spans="1:17" x14ac:dyDescent="0.2">
      <c r="A59" s="16" t="s">
        <v>68</v>
      </c>
      <c r="B59" s="122">
        <v>534129.35</v>
      </c>
      <c r="C59" s="122">
        <v>532094.28</v>
      </c>
      <c r="D59" s="122">
        <v>524239.75</v>
      </c>
      <c r="E59" s="122">
        <v>503393.09</v>
      </c>
      <c r="F59" s="122">
        <v>496590.62</v>
      </c>
      <c r="G59" s="122">
        <v>489050.94</v>
      </c>
      <c r="H59" s="122">
        <v>483880.08</v>
      </c>
      <c r="I59" s="126">
        <v>468705.08</v>
      </c>
      <c r="J59" s="126">
        <v>454185.08</v>
      </c>
      <c r="K59" s="126">
        <v>429251.08</v>
      </c>
      <c r="L59" s="126">
        <v>404376.08</v>
      </c>
      <c r="M59" s="126">
        <v>406181.08</v>
      </c>
      <c r="N59" s="126">
        <v>413856.08</v>
      </c>
      <c r="O59" s="126">
        <v>420851.08</v>
      </c>
      <c r="P59" s="126">
        <v>427756.08</v>
      </c>
      <c r="Q59" s="132"/>
    </row>
    <row r="60" spans="1:17" x14ac:dyDescent="0.2">
      <c r="A60" s="16" t="s">
        <v>69</v>
      </c>
      <c r="B60" s="122">
        <v>1407864.26</v>
      </c>
      <c r="C60" s="122">
        <v>1458920.64</v>
      </c>
      <c r="D60" s="122">
        <v>1431966.24</v>
      </c>
      <c r="E60" s="122">
        <v>1431917.37</v>
      </c>
      <c r="F60" s="122">
        <v>1394599.06</v>
      </c>
      <c r="G60" s="122">
        <v>1361224.04</v>
      </c>
      <c r="H60" s="122">
        <v>1337197.3700000001</v>
      </c>
      <c r="I60" s="125">
        <v>1313557.79</v>
      </c>
      <c r="J60" s="126">
        <v>1283231.79</v>
      </c>
      <c r="K60" s="126">
        <v>1258353.79</v>
      </c>
      <c r="L60" s="126">
        <v>1233208.79</v>
      </c>
      <c r="M60" s="126">
        <v>1188053.79</v>
      </c>
      <c r="N60" s="126">
        <v>1133058.79</v>
      </c>
      <c r="O60" s="126">
        <v>1092033.79</v>
      </c>
      <c r="P60" s="126">
        <v>1051228.79</v>
      </c>
      <c r="Q60" s="47"/>
    </row>
    <row r="61" spans="1:17" x14ac:dyDescent="0.2">
      <c r="A61" s="16" t="s">
        <v>70</v>
      </c>
      <c r="B61" s="122">
        <v>3559188.47</v>
      </c>
      <c r="C61" s="122">
        <v>3459099.65</v>
      </c>
      <c r="D61" s="122">
        <v>3463632.04</v>
      </c>
      <c r="E61" s="122">
        <v>3499697.78</v>
      </c>
      <c r="F61" s="122">
        <v>3450630.62</v>
      </c>
      <c r="G61" s="122">
        <v>3413787.3</v>
      </c>
      <c r="H61" s="122">
        <v>3522024.06</v>
      </c>
      <c r="I61" s="122">
        <v>3604042.64</v>
      </c>
      <c r="J61" s="125">
        <v>3648771.3000000003</v>
      </c>
      <c r="K61" s="126">
        <v>3609289.3000000003</v>
      </c>
      <c r="L61" s="126">
        <v>3569089.3000000003</v>
      </c>
      <c r="M61" s="126">
        <v>3550479.3000000003</v>
      </c>
      <c r="N61" s="126">
        <v>3658009.3000000003</v>
      </c>
      <c r="O61" s="126">
        <v>3724749.3000000003</v>
      </c>
      <c r="P61" s="126">
        <v>3759219.3000000003</v>
      </c>
      <c r="Q61" s="47"/>
    </row>
    <row r="62" spans="1:17" x14ac:dyDescent="0.2">
      <c r="A62" s="16" t="s">
        <v>71</v>
      </c>
      <c r="B62" s="122">
        <v>541887.16</v>
      </c>
      <c r="C62" s="122">
        <v>521577.65</v>
      </c>
      <c r="D62" s="122">
        <v>504531.14</v>
      </c>
      <c r="E62" s="122">
        <v>492113.36</v>
      </c>
      <c r="F62" s="122">
        <v>469533.01</v>
      </c>
      <c r="G62" s="122">
        <v>439193.11</v>
      </c>
      <c r="H62" s="122">
        <v>431826.12</v>
      </c>
      <c r="I62" s="126">
        <v>403855.12</v>
      </c>
      <c r="J62" s="126">
        <v>376084.12</v>
      </c>
      <c r="K62" s="126">
        <v>357868.12</v>
      </c>
      <c r="L62" s="126">
        <v>341321.12</v>
      </c>
      <c r="M62" s="126">
        <v>300259.12</v>
      </c>
      <c r="N62" s="126">
        <v>267788.12</v>
      </c>
      <c r="O62" s="126">
        <v>238507.12</v>
      </c>
      <c r="P62" s="126">
        <v>208546.12</v>
      </c>
      <c r="Q62" s="47"/>
    </row>
    <row r="63" spans="1:17" x14ac:dyDescent="0.2">
      <c r="A63" s="16" t="s">
        <v>72</v>
      </c>
      <c r="B63" s="122">
        <v>405767.31</v>
      </c>
      <c r="C63" s="122">
        <v>387445.26</v>
      </c>
      <c r="D63" s="122">
        <v>364342.75</v>
      </c>
      <c r="E63" s="122">
        <v>342516.2</v>
      </c>
      <c r="F63" s="122">
        <v>374416.51</v>
      </c>
      <c r="G63" s="122">
        <v>506728.57</v>
      </c>
      <c r="H63" s="122">
        <v>575952.56999999995</v>
      </c>
      <c r="I63" s="125">
        <v>664854.30999999994</v>
      </c>
      <c r="J63" s="126">
        <v>740306.30999999994</v>
      </c>
      <c r="K63" s="126">
        <v>783586.30999999994</v>
      </c>
      <c r="L63" s="126">
        <v>830348.30999999994</v>
      </c>
      <c r="M63" s="126">
        <v>868911.30999999994</v>
      </c>
      <c r="N63" s="126">
        <v>921274.30999999994</v>
      </c>
      <c r="O63" s="126">
        <v>972927.30999999994</v>
      </c>
      <c r="P63" s="126">
        <v>1025670.3099999999</v>
      </c>
      <c r="Q63" s="47"/>
    </row>
    <row r="64" spans="1:17" x14ac:dyDescent="0.2">
      <c r="A64" s="16" t="s">
        <v>73</v>
      </c>
      <c r="B64" s="122">
        <v>4504351.26</v>
      </c>
      <c r="C64" s="122">
        <v>4349797.22</v>
      </c>
      <c r="D64" s="122">
        <v>4229785.6399999997</v>
      </c>
      <c r="E64" s="122">
        <v>4097330.06</v>
      </c>
      <c r="F64" s="122">
        <v>4133685.05</v>
      </c>
      <c r="G64" s="122">
        <v>4237156.12</v>
      </c>
      <c r="H64" s="122">
        <v>4089943.95</v>
      </c>
      <c r="I64" s="122">
        <v>3980681.22</v>
      </c>
      <c r="J64" s="126">
        <v>3860923.22</v>
      </c>
      <c r="K64" s="126">
        <v>3775824.22</v>
      </c>
      <c r="L64" s="126">
        <v>3694416.22</v>
      </c>
      <c r="M64" s="126">
        <v>3551737.22</v>
      </c>
      <c r="N64" s="126">
        <v>3409668.22</v>
      </c>
      <c r="O64" s="126">
        <v>3285489.22</v>
      </c>
      <c r="P64" s="126">
        <v>3165130.22</v>
      </c>
      <c r="Q64" s="47"/>
    </row>
    <row r="65" spans="1:17" x14ac:dyDescent="0.2">
      <c r="A65" s="16" t="s">
        <v>1</v>
      </c>
      <c r="B65" s="122">
        <v>343949.56</v>
      </c>
      <c r="C65" s="122">
        <v>345122.35</v>
      </c>
      <c r="D65" s="122">
        <v>341085.69</v>
      </c>
      <c r="E65" s="122">
        <v>332010.48</v>
      </c>
      <c r="F65" s="122">
        <v>317511.46999999997</v>
      </c>
      <c r="G65" s="122">
        <v>300322.28999999998</v>
      </c>
      <c r="H65" s="122">
        <v>307793.77</v>
      </c>
      <c r="I65" s="125">
        <v>293864.87</v>
      </c>
      <c r="J65" s="126">
        <v>272506.87</v>
      </c>
      <c r="K65" s="126">
        <v>246936.87</v>
      </c>
      <c r="L65" s="126">
        <v>220080.87</v>
      </c>
      <c r="M65" s="126">
        <v>182683.87</v>
      </c>
      <c r="N65" s="126">
        <v>158091.87</v>
      </c>
      <c r="O65" s="126">
        <v>130419.87</v>
      </c>
      <c r="P65" s="126">
        <v>103287.87</v>
      </c>
      <c r="Q65" s="47"/>
    </row>
    <row r="66" spans="1:17" x14ac:dyDescent="0.2">
      <c r="A66" s="16" t="s">
        <v>74</v>
      </c>
      <c r="B66" s="122">
        <v>1009471.42</v>
      </c>
      <c r="C66" s="122">
        <v>628662.86</v>
      </c>
      <c r="D66" s="122">
        <v>293362.55</v>
      </c>
      <c r="E66" s="122">
        <v>-279549.84000000003</v>
      </c>
      <c r="F66" s="122">
        <v>-408413.61</v>
      </c>
      <c r="G66" s="122">
        <v>-617524.6</v>
      </c>
      <c r="H66" s="122">
        <v>-956345.56</v>
      </c>
      <c r="I66" s="125">
        <v>-804530.35000000009</v>
      </c>
      <c r="J66" s="126">
        <v>-787916.35000000009</v>
      </c>
      <c r="K66" s="126">
        <v>-1352650.35</v>
      </c>
      <c r="L66" s="126">
        <v>-1864186.35</v>
      </c>
      <c r="M66" s="126">
        <v>-2139438.35</v>
      </c>
      <c r="N66" s="126">
        <v>-2378283.35</v>
      </c>
      <c r="O66" s="126">
        <v>-2618654.35</v>
      </c>
      <c r="P66" s="132"/>
      <c r="Q66" s="47"/>
    </row>
    <row r="67" spans="1:17" x14ac:dyDescent="0.2">
      <c r="A67" s="16" t="s">
        <v>75</v>
      </c>
      <c r="B67" s="122">
        <v>822341.92</v>
      </c>
      <c r="C67" s="122">
        <v>817979.71</v>
      </c>
      <c r="D67" s="122">
        <v>759195.72</v>
      </c>
      <c r="E67" s="122">
        <v>738079.8</v>
      </c>
      <c r="F67" s="122">
        <v>716831.37</v>
      </c>
      <c r="G67" s="122">
        <v>691976.53</v>
      </c>
      <c r="H67" s="122">
        <v>677287.56</v>
      </c>
      <c r="I67" s="126">
        <v>646668.56000000006</v>
      </c>
      <c r="J67" s="126">
        <v>615690.56000000006</v>
      </c>
      <c r="K67" s="126">
        <v>589792.56000000006</v>
      </c>
      <c r="L67" s="126">
        <v>563349.56000000006</v>
      </c>
      <c r="M67" s="126">
        <v>496916.56000000006</v>
      </c>
      <c r="N67" s="126">
        <v>429866.56000000006</v>
      </c>
      <c r="O67" s="126">
        <v>390372.56000000006</v>
      </c>
      <c r="P67" s="126">
        <v>351252.56000000006</v>
      </c>
      <c r="Q67" s="47"/>
    </row>
    <row r="68" spans="1:17" x14ac:dyDescent="0.2">
      <c r="A68" s="16" t="s">
        <v>76</v>
      </c>
      <c r="B68" s="122">
        <v>92738.64</v>
      </c>
      <c r="C68" s="122">
        <v>30429.16</v>
      </c>
      <c r="D68" s="122">
        <v>-46100.89</v>
      </c>
      <c r="E68" s="122">
        <v>-56031.883000000002</v>
      </c>
      <c r="F68" s="122">
        <v>34765.89</v>
      </c>
      <c r="G68" s="122">
        <v>133462.98000000001</v>
      </c>
      <c r="H68" s="122">
        <v>195769.62</v>
      </c>
      <c r="I68" s="126">
        <v>217580.62</v>
      </c>
      <c r="J68" s="126">
        <v>274798.62</v>
      </c>
      <c r="K68" s="126">
        <v>330807.62</v>
      </c>
      <c r="L68" s="126">
        <v>367682.62</v>
      </c>
      <c r="M68" s="126">
        <v>407947.62</v>
      </c>
      <c r="N68" s="126">
        <v>449941.62</v>
      </c>
      <c r="O68" s="126">
        <v>491714.62</v>
      </c>
      <c r="P68" s="132"/>
      <c r="Q68" s="47"/>
    </row>
    <row r="69" spans="1:17" x14ac:dyDescent="0.2">
      <c r="A69" s="16" t="s">
        <v>77</v>
      </c>
      <c r="B69" s="122">
        <v>409194.16</v>
      </c>
      <c r="C69" s="122">
        <v>411815.97</v>
      </c>
      <c r="D69" s="122">
        <v>435775.27</v>
      </c>
      <c r="E69" s="122">
        <v>423582.33</v>
      </c>
      <c r="F69" s="122">
        <v>396697.27</v>
      </c>
      <c r="G69" s="122">
        <v>401341.9</v>
      </c>
      <c r="H69" s="122">
        <v>404106.44</v>
      </c>
      <c r="I69" s="125">
        <v>440302.62</v>
      </c>
      <c r="J69" s="126">
        <v>436561.62</v>
      </c>
      <c r="K69" s="126">
        <v>402735.62</v>
      </c>
      <c r="L69" s="126">
        <v>376377.62</v>
      </c>
      <c r="M69" s="126">
        <v>323102.62</v>
      </c>
      <c r="N69" s="126">
        <v>279817.62</v>
      </c>
      <c r="O69" s="126">
        <v>236212.62</v>
      </c>
      <c r="P69" s="126">
        <v>193287.62</v>
      </c>
      <c r="Q69" s="47"/>
    </row>
    <row r="70" spans="1:17" x14ac:dyDescent="0.2">
      <c r="A70" s="16" t="s">
        <v>78</v>
      </c>
      <c r="B70" s="122">
        <v>-58228.19</v>
      </c>
      <c r="C70" s="122">
        <v>-66926.86</v>
      </c>
      <c r="D70" s="122">
        <v>-59494.44</v>
      </c>
      <c r="E70" s="122">
        <v>-68592.179999999993</v>
      </c>
      <c r="F70" s="122">
        <v>-72429.990000000005</v>
      </c>
      <c r="G70" s="122">
        <v>-79239.83</v>
      </c>
      <c r="H70" s="122">
        <v>-71804.13</v>
      </c>
      <c r="I70" s="126">
        <v>-69690.13</v>
      </c>
      <c r="J70" s="126">
        <v>-67379.13</v>
      </c>
      <c r="K70" s="126">
        <v>-69967.13</v>
      </c>
      <c r="L70" s="126">
        <v>-72512.13</v>
      </c>
      <c r="M70" s="126">
        <v>-76985.13</v>
      </c>
      <c r="N70" s="126">
        <v>-87788.13</v>
      </c>
      <c r="O70" s="126">
        <v>-99111.13</v>
      </c>
      <c r="P70" s="126">
        <v>-109604.13</v>
      </c>
      <c r="Q70" s="47"/>
    </row>
    <row r="71" spans="1:17" x14ac:dyDescent="0.2">
      <c r="A71" s="16" t="s">
        <v>79</v>
      </c>
      <c r="B71" s="122">
        <v>103065.8</v>
      </c>
      <c r="C71" s="122">
        <v>67802.87</v>
      </c>
      <c r="D71" s="122">
        <v>53148.05</v>
      </c>
      <c r="E71" s="122">
        <v>40492.78</v>
      </c>
      <c r="F71" s="122">
        <v>-34258.230000000003</v>
      </c>
      <c r="G71" s="122">
        <v>11246.07</v>
      </c>
      <c r="H71" s="122">
        <v>12774.15</v>
      </c>
      <c r="I71" s="122">
        <v>-25837.010000000002</v>
      </c>
      <c r="J71" s="122">
        <v>16155.11</v>
      </c>
      <c r="K71" s="125">
        <v>-23785.89</v>
      </c>
      <c r="L71" s="126">
        <v>-65975.89</v>
      </c>
      <c r="M71" s="126">
        <v>-53888.89</v>
      </c>
      <c r="N71" s="126">
        <v>-52033.89</v>
      </c>
      <c r="O71" s="126">
        <v>-40740.89</v>
      </c>
      <c r="P71" s="126">
        <v>-28965.89</v>
      </c>
      <c r="Q71" s="47"/>
    </row>
    <row r="72" spans="1:17" x14ac:dyDescent="0.2">
      <c r="A72" s="16" t="s">
        <v>80</v>
      </c>
      <c r="B72" s="122">
        <v>650626.39</v>
      </c>
      <c r="C72" s="122">
        <v>620375.94999999995</v>
      </c>
      <c r="D72" s="122">
        <v>597605.1</v>
      </c>
      <c r="E72" s="122">
        <v>578301.25</v>
      </c>
      <c r="F72" s="122">
        <v>545859.83999999997</v>
      </c>
      <c r="G72" s="122">
        <v>516210.95</v>
      </c>
      <c r="H72" s="122">
        <v>503089.37</v>
      </c>
      <c r="I72" s="125">
        <v>475278.15</v>
      </c>
      <c r="J72" s="126">
        <v>445595.15</v>
      </c>
      <c r="K72" s="126">
        <v>411143.15</v>
      </c>
      <c r="L72" s="126">
        <v>375440.15</v>
      </c>
      <c r="M72" s="126">
        <v>343730.15</v>
      </c>
      <c r="N72" s="126">
        <v>310270.15000000002</v>
      </c>
      <c r="O72" s="126">
        <v>275360.15000000002</v>
      </c>
      <c r="P72" s="126">
        <v>241000.15000000002</v>
      </c>
      <c r="Q72" s="47"/>
    </row>
    <row r="73" spans="1:17" x14ac:dyDescent="0.2">
      <c r="A73" s="16" t="s">
        <v>81</v>
      </c>
      <c r="B73" s="122">
        <v>1653853.78</v>
      </c>
      <c r="C73" s="122">
        <v>1634492.53</v>
      </c>
      <c r="D73" s="122">
        <v>1585958.46</v>
      </c>
      <c r="E73" s="122">
        <v>1565871.03</v>
      </c>
      <c r="F73" s="122">
        <v>1534400.16</v>
      </c>
      <c r="G73" s="122">
        <v>1521255.36</v>
      </c>
      <c r="H73" s="122">
        <v>1554633.03</v>
      </c>
      <c r="I73" s="122">
        <v>1627193.24</v>
      </c>
      <c r="J73" s="125">
        <v>1716247.98</v>
      </c>
      <c r="K73" s="125">
        <v>1687296.98</v>
      </c>
      <c r="L73" s="126">
        <v>1659790.98</v>
      </c>
      <c r="M73" s="126">
        <v>1618337.98</v>
      </c>
      <c r="N73" s="126">
        <v>1586284.98</v>
      </c>
      <c r="O73" s="126">
        <v>1552931.98</v>
      </c>
      <c r="P73" s="126">
        <v>1520328.98</v>
      </c>
      <c r="Q73" s="47"/>
    </row>
    <row r="74" spans="1:17" x14ac:dyDescent="0.2">
      <c r="A74" s="16" t="s">
        <v>82</v>
      </c>
      <c r="B74" s="122">
        <v>473506.39</v>
      </c>
      <c r="C74" s="122">
        <v>491386.31</v>
      </c>
      <c r="D74" s="122">
        <v>497428.52</v>
      </c>
      <c r="E74" s="122">
        <v>468868.7</v>
      </c>
      <c r="F74" s="122">
        <v>447731.83</v>
      </c>
      <c r="G74" s="122">
        <v>471244.46</v>
      </c>
      <c r="H74" s="122">
        <v>433896.07</v>
      </c>
      <c r="I74" s="122">
        <v>398555.58</v>
      </c>
      <c r="J74" s="125">
        <v>375455.72000000003</v>
      </c>
      <c r="K74" s="126">
        <v>297309.72000000003</v>
      </c>
      <c r="L74" s="126">
        <v>221859.72000000003</v>
      </c>
      <c r="M74" s="126">
        <v>167656.72000000003</v>
      </c>
      <c r="N74" s="126">
        <v>101760.72000000003</v>
      </c>
      <c r="O74" s="126">
        <v>26758.72000000003</v>
      </c>
      <c r="P74" s="132"/>
      <c r="Q74" s="47"/>
    </row>
    <row r="75" spans="1:17" x14ac:dyDescent="0.2">
      <c r="A75" s="16" t="s">
        <v>83</v>
      </c>
      <c r="B75" s="122">
        <v>-58140.03</v>
      </c>
      <c r="C75" s="122">
        <v>-52295.63</v>
      </c>
      <c r="D75" s="122">
        <v>-136266.5</v>
      </c>
      <c r="E75" s="122">
        <v>-174121.17</v>
      </c>
      <c r="F75" s="122">
        <v>-146107.51</v>
      </c>
      <c r="G75" s="122">
        <v>-230460.34</v>
      </c>
      <c r="H75" s="122">
        <v>-275598.49</v>
      </c>
      <c r="I75" s="122">
        <v>-364643.29</v>
      </c>
      <c r="J75" s="122">
        <v>-372785.74</v>
      </c>
      <c r="K75" s="126">
        <v>-526635.74</v>
      </c>
      <c r="L75" s="126">
        <v>-1242877.74</v>
      </c>
      <c r="M75" s="126">
        <v>-1531228.74</v>
      </c>
      <c r="N75" s="126">
        <v>-1805031.74</v>
      </c>
      <c r="O75" s="126">
        <v>-2076693.74</v>
      </c>
      <c r="P75" s="132"/>
      <c r="Q75" s="47"/>
    </row>
    <row r="76" spans="1:17" x14ac:dyDescent="0.2">
      <c r="A76" s="16" t="s">
        <v>84</v>
      </c>
      <c r="B76" s="122">
        <v>137559.46</v>
      </c>
      <c r="C76" s="122">
        <v>70632.600000000006</v>
      </c>
      <c r="D76" s="122">
        <v>54608.17</v>
      </c>
      <c r="E76" s="122">
        <v>22176.12</v>
      </c>
      <c r="F76" s="122">
        <v>-13903.92</v>
      </c>
      <c r="G76" s="122">
        <v>-54661.440000000002</v>
      </c>
      <c r="H76" s="122">
        <v>-73181.960000000006</v>
      </c>
      <c r="I76" s="122">
        <v>-88925.430000000008</v>
      </c>
      <c r="J76" s="125">
        <v>-86083.030000000013</v>
      </c>
      <c r="K76" s="125">
        <v>-122452.03000000001</v>
      </c>
      <c r="L76" s="126">
        <v>-158342.03000000003</v>
      </c>
      <c r="M76" s="126">
        <v>-184342.03000000003</v>
      </c>
      <c r="N76" s="126">
        <v>-229892.03000000003</v>
      </c>
      <c r="O76" s="126">
        <v>-263492.03000000003</v>
      </c>
      <c r="P76" s="126">
        <v>-295892.03000000003</v>
      </c>
      <c r="Q76" s="47"/>
    </row>
    <row r="77" spans="1:17" x14ac:dyDescent="0.2">
      <c r="A77" s="16" t="s">
        <v>85</v>
      </c>
      <c r="B77" s="122">
        <v>214242.12</v>
      </c>
      <c r="C77" s="122">
        <v>190246.99</v>
      </c>
      <c r="D77" s="122">
        <v>188881.3</v>
      </c>
      <c r="E77" s="122">
        <v>173734.15</v>
      </c>
      <c r="F77" s="122">
        <v>180578.65</v>
      </c>
      <c r="G77" s="122">
        <v>162740.62</v>
      </c>
      <c r="H77" s="122">
        <v>167584.29</v>
      </c>
      <c r="I77" s="122">
        <v>174889.92</v>
      </c>
      <c r="J77" s="122">
        <v>173464.09000000003</v>
      </c>
      <c r="K77" s="126">
        <v>147601.09000000003</v>
      </c>
      <c r="L77" s="126">
        <v>128308.09000000003</v>
      </c>
      <c r="M77" s="126">
        <v>98933.090000000026</v>
      </c>
      <c r="N77" s="126">
        <v>69808.090000000026</v>
      </c>
      <c r="O77" s="126">
        <v>56233.090000000026</v>
      </c>
      <c r="P77" s="126">
        <v>46408.090000000026</v>
      </c>
      <c r="Q77" s="47"/>
    </row>
    <row r="78" spans="1:17" x14ac:dyDescent="0.2">
      <c r="A78" s="16" t="s">
        <v>86</v>
      </c>
      <c r="B78" s="122">
        <v>1923458.9</v>
      </c>
      <c r="C78" s="122">
        <v>1876950.53</v>
      </c>
      <c r="D78" s="122">
        <v>1860518.81</v>
      </c>
      <c r="E78" s="122">
        <v>1979453.23</v>
      </c>
      <c r="F78" s="122">
        <v>2091015.29</v>
      </c>
      <c r="G78" s="122">
        <v>2203139.7200000002</v>
      </c>
      <c r="H78" s="122">
        <v>2477475.42</v>
      </c>
      <c r="I78" s="125">
        <v>2658323.48</v>
      </c>
      <c r="J78" s="125">
        <v>2701033.2</v>
      </c>
      <c r="K78" s="126">
        <v>2799490.2</v>
      </c>
      <c r="L78" s="126">
        <v>2898602.2</v>
      </c>
      <c r="M78" s="126">
        <v>2989191.2</v>
      </c>
      <c r="N78" s="126">
        <v>3075119.2</v>
      </c>
      <c r="O78" s="126">
        <v>3159546.2</v>
      </c>
      <c r="P78" s="126">
        <v>3244634.2</v>
      </c>
      <c r="Q78" s="47"/>
    </row>
    <row r="79" spans="1:17" x14ac:dyDescent="0.2">
      <c r="A79" s="16" t="s">
        <v>87</v>
      </c>
      <c r="B79" s="122">
        <v>694778.03</v>
      </c>
      <c r="C79" s="122">
        <v>628965.46</v>
      </c>
      <c r="D79" s="122">
        <v>600294.24</v>
      </c>
      <c r="E79" s="122">
        <v>556401.39</v>
      </c>
      <c r="F79" s="122">
        <v>512784.33</v>
      </c>
      <c r="G79" s="122">
        <v>455298.04</v>
      </c>
      <c r="H79" s="122">
        <v>397501.67</v>
      </c>
      <c r="I79" s="122">
        <v>348734.93</v>
      </c>
      <c r="J79" s="125">
        <v>327758.07</v>
      </c>
      <c r="K79" s="126">
        <v>255771.07</v>
      </c>
      <c r="L79" s="126">
        <v>185836.07</v>
      </c>
      <c r="M79" s="126">
        <v>122747.07</v>
      </c>
      <c r="N79" s="126">
        <v>74431.070000000007</v>
      </c>
      <c r="O79" s="126">
        <v>25921.070000000007</v>
      </c>
      <c r="P79" s="126">
        <v>-22151.929999999993</v>
      </c>
      <c r="Q79" s="47"/>
    </row>
    <row r="80" spans="1:17" x14ac:dyDescent="0.2">
      <c r="A80" s="16" t="s">
        <v>88</v>
      </c>
      <c r="B80" s="122">
        <v>1518582.43</v>
      </c>
      <c r="C80" s="122">
        <v>1417032.71</v>
      </c>
      <c r="D80" s="122">
        <v>1340521.26</v>
      </c>
      <c r="E80" s="122">
        <v>1322215.29</v>
      </c>
      <c r="F80" s="122">
        <v>1282374.26</v>
      </c>
      <c r="G80" s="122">
        <v>1121236.96</v>
      </c>
      <c r="H80" s="122">
        <v>1069952.46</v>
      </c>
      <c r="I80" s="126">
        <v>959577.46</v>
      </c>
      <c r="J80" s="126">
        <v>857483.46</v>
      </c>
      <c r="K80" s="126">
        <v>732219.46</v>
      </c>
      <c r="L80" s="126">
        <v>541941.46</v>
      </c>
      <c r="M80" s="126">
        <v>420627.45999999996</v>
      </c>
      <c r="N80" s="126">
        <v>338320.45999999996</v>
      </c>
      <c r="O80" s="126">
        <v>248928.45999999996</v>
      </c>
      <c r="P80" s="126">
        <v>149711.45999999996</v>
      </c>
      <c r="Q80" s="126">
        <v>61694</v>
      </c>
    </row>
    <row r="81" spans="1:17" x14ac:dyDescent="0.2">
      <c r="A81" s="16" t="s">
        <v>89</v>
      </c>
      <c r="B81" s="122">
        <v>306799.06</v>
      </c>
      <c r="C81" s="122">
        <v>289962.09999999998</v>
      </c>
      <c r="D81" s="122">
        <v>267596.13</v>
      </c>
      <c r="E81" s="122">
        <v>273072.56</v>
      </c>
      <c r="F81" s="122">
        <v>264540.25</v>
      </c>
      <c r="G81" s="122">
        <v>255570.89</v>
      </c>
      <c r="H81" s="122">
        <v>247568.32</v>
      </c>
      <c r="I81" s="122">
        <v>241349.61000000002</v>
      </c>
      <c r="J81" s="126">
        <v>231801.61000000002</v>
      </c>
      <c r="K81" s="126">
        <v>217915.61000000002</v>
      </c>
      <c r="L81" s="126">
        <v>205346.61000000002</v>
      </c>
      <c r="M81" s="126">
        <v>197599.61000000002</v>
      </c>
      <c r="N81" s="126">
        <v>189792.61000000002</v>
      </c>
      <c r="O81" s="126">
        <v>181525.61000000002</v>
      </c>
      <c r="P81" s="126">
        <v>173578.61000000002</v>
      </c>
      <c r="Q81" s="47"/>
    </row>
    <row r="82" spans="1:17" x14ac:dyDescent="0.2">
      <c r="A82" s="16" t="s">
        <v>90</v>
      </c>
      <c r="B82" s="122">
        <v>62270.41</v>
      </c>
      <c r="C82" s="122">
        <v>27978.36</v>
      </c>
      <c r="D82" s="122">
        <v>-2378.19</v>
      </c>
      <c r="E82" s="122">
        <v>-32199.27</v>
      </c>
      <c r="F82" s="122">
        <v>-74945.62</v>
      </c>
      <c r="G82" s="122">
        <v>-125785.54</v>
      </c>
      <c r="H82" s="122">
        <v>-165068.81</v>
      </c>
      <c r="I82" s="126">
        <v>-207711.81</v>
      </c>
      <c r="J82" s="126">
        <v>-247972.81</v>
      </c>
      <c r="K82" s="126">
        <v>-280320.81</v>
      </c>
      <c r="L82" s="126">
        <v>-310645.81</v>
      </c>
      <c r="M82" s="126">
        <v>-348235.81</v>
      </c>
      <c r="N82" s="126">
        <v>-372355.81</v>
      </c>
      <c r="O82" s="126">
        <v>-388345.81</v>
      </c>
      <c r="P82" s="126">
        <v>-403805.81</v>
      </c>
      <c r="Q82" s="47"/>
    </row>
    <row r="83" spans="1:17" x14ac:dyDescent="0.2">
      <c r="A83" s="16" t="s">
        <v>91</v>
      </c>
      <c r="B83" s="122">
        <v>-231676.09</v>
      </c>
      <c r="C83" s="122">
        <v>-162591.43</v>
      </c>
      <c r="D83" s="122">
        <v>-1063020.82</v>
      </c>
      <c r="E83" s="122">
        <v>-1171251.3400000001</v>
      </c>
      <c r="F83" s="122">
        <v>-1373747.42</v>
      </c>
      <c r="G83" s="125">
        <v>-1440550.43</v>
      </c>
      <c r="H83" s="125">
        <v>-1325245.32</v>
      </c>
      <c r="I83" s="125">
        <v>-1338597.1200000001</v>
      </c>
      <c r="J83" s="126">
        <v>-1104676.1200000001</v>
      </c>
      <c r="K83" s="126">
        <v>-1352746.12</v>
      </c>
      <c r="L83" s="126">
        <v>-1229291.1200000001</v>
      </c>
      <c r="M83" s="126">
        <v>-1089790.1200000001</v>
      </c>
      <c r="N83" s="126">
        <v>-810276.12000000011</v>
      </c>
      <c r="O83" s="126">
        <v>-510373.12000000011</v>
      </c>
      <c r="P83" s="132"/>
      <c r="Q83" s="47"/>
    </row>
    <row r="84" spans="1:17" x14ac:dyDescent="0.2">
      <c r="A84" s="3"/>
      <c r="B84" s="61"/>
      <c r="C84" s="56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132"/>
      <c r="O84" s="132"/>
      <c r="P84" s="132"/>
      <c r="Q84" s="132"/>
    </row>
    <row r="85" spans="1:17" ht="15" x14ac:dyDescent="0.25">
      <c r="A85" s="6" t="s">
        <v>17</v>
      </c>
      <c r="B85" s="46"/>
      <c r="C85" s="55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132"/>
      <c r="O85" s="132"/>
      <c r="P85" s="132"/>
      <c r="Q85" s="132"/>
    </row>
    <row r="86" spans="1:17" x14ac:dyDescent="0.2">
      <c r="A86" s="16" t="s">
        <v>92</v>
      </c>
      <c r="B86" s="161">
        <v>1581225.86</v>
      </c>
      <c r="C86" s="161">
        <v>1626845.28</v>
      </c>
      <c r="D86" s="161">
        <v>1484183.16</v>
      </c>
      <c r="E86" s="161">
        <v>1420322.52</v>
      </c>
      <c r="F86" s="161">
        <v>1348752.29</v>
      </c>
      <c r="G86" s="161">
        <v>1219789.32</v>
      </c>
      <c r="H86" s="161">
        <v>1198115.23</v>
      </c>
      <c r="I86" s="161">
        <v>1136456.27</v>
      </c>
      <c r="J86" s="161">
        <v>1190803.06</v>
      </c>
      <c r="K86" s="161">
        <v>1096562.8600000001</v>
      </c>
      <c r="L86" s="176">
        <v>872913.86</v>
      </c>
      <c r="M86" s="190">
        <v>698653.86</v>
      </c>
      <c r="N86" s="191">
        <v>574673.86</v>
      </c>
      <c r="O86" s="191">
        <v>470673.86</v>
      </c>
      <c r="P86" s="191">
        <v>390483.86</v>
      </c>
      <c r="Q86" s="132"/>
    </row>
    <row r="87" spans="1:17" x14ac:dyDescent="0.2">
      <c r="A87" s="16" t="s">
        <v>93</v>
      </c>
      <c r="B87" s="161">
        <v>707543.12</v>
      </c>
      <c r="C87" s="161">
        <v>728506.63</v>
      </c>
      <c r="D87" s="161">
        <v>711849.71</v>
      </c>
      <c r="E87" s="161">
        <v>714147.83</v>
      </c>
      <c r="F87" s="161">
        <v>706309.8</v>
      </c>
      <c r="G87" s="161">
        <v>698512.61</v>
      </c>
      <c r="H87" s="161">
        <v>719091.6</v>
      </c>
      <c r="I87" s="161">
        <v>777495.42</v>
      </c>
      <c r="J87" s="161">
        <v>790201.73</v>
      </c>
      <c r="K87" s="161">
        <v>799341.87</v>
      </c>
      <c r="L87" s="189">
        <v>837606.63</v>
      </c>
      <c r="M87" s="180">
        <v>730142.82</v>
      </c>
      <c r="N87" s="181">
        <v>734142.82</v>
      </c>
      <c r="O87" s="181">
        <v>734292.82</v>
      </c>
      <c r="P87" s="181">
        <v>726142.82</v>
      </c>
      <c r="Q87" s="132"/>
    </row>
    <row r="88" spans="1:17" x14ac:dyDescent="0.2">
      <c r="A88" s="16" t="s">
        <v>94</v>
      </c>
      <c r="B88" s="161">
        <v>1938924.09</v>
      </c>
      <c r="C88" s="161">
        <v>1936923.95</v>
      </c>
      <c r="D88" s="161">
        <v>1814349.2</v>
      </c>
      <c r="E88" s="161">
        <v>1853178.44</v>
      </c>
      <c r="F88" s="161">
        <v>1797001.35</v>
      </c>
      <c r="G88" s="161">
        <v>1577366.57</v>
      </c>
      <c r="H88" s="163">
        <v>1593945.13</v>
      </c>
      <c r="I88" s="163">
        <v>1441143.44</v>
      </c>
      <c r="J88" s="163">
        <v>1428757.79</v>
      </c>
      <c r="K88" s="163">
        <v>1316982.6299999999</v>
      </c>
      <c r="L88" s="178">
        <v>1346146.09</v>
      </c>
      <c r="M88" s="178">
        <v>1234871.6100000001</v>
      </c>
      <c r="N88" s="171"/>
      <c r="O88" s="171"/>
      <c r="P88" s="171"/>
      <c r="Q88" s="132"/>
    </row>
    <row r="89" spans="1:17" x14ac:dyDescent="0.2">
      <c r="A89" s="16" t="s">
        <v>95</v>
      </c>
      <c r="B89" s="161">
        <v>2461861.2200000002</v>
      </c>
      <c r="C89" s="161">
        <v>2266891.85</v>
      </c>
      <c r="D89" s="161">
        <v>2084892.58</v>
      </c>
      <c r="E89" s="161">
        <v>2010105.01</v>
      </c>
      <c r="F89" s="161">
        <v>2034565.59</v>
      </c>
      <c r="G89" s="161">
        <v>1937724.35</v>
      </c>
      <c r="H89" s="161">
        <v>1884130.1</v>
      </c>
      <c r="I89" s="161">
        <v>1920085.02</v>
      </c>
      <c r="J89" s="161">
        <v>1944365.96</v>
      </c>
      <c r="K89" s="176">
        <v>1733787.96</v>
      </c>
      <c r="L89" s="177">
        <v>1795607.96</v>
      </c>
      <c r="M89" s="177">
        <v>2016317.96</v>
      </c>
      <c r="N89" s="166">
        <v>2075477.96</v>
      </c>
      <c r="O89" s="166">
        <v>2217507.96</v>
      </c>
      <c r="P89" s="166">
        <v>2403687.96</v>
      </c>
      <c r="Q89" s="132"/>
    </row>
    <row r="90" spans="1:17" x14ac:dyDescent="0.2">
      <c r="A90" s="16" t="s">
        <v>96</v>
      </c>
      <c r="B90" s="161">
        <v>1258013.01</v>
      </c>
      <c r="C90" s="161">
        <v>1309446.76</v>
      </c>
      <c r="D90" s="161">
        <v>1305673.29</v>
      </c>
      <c r="E90" s="161">
        <v>1578553.89</v>
      </c>
      <c r="F90" s="161">
        <v>1458869.96</v>
      </c>
      <c r="G90" s="161">
        <v>1306911.1299999999</v>
      </c>
      <c r="H90" s="161">
        <v>1057357.55</v>
      </c>
      <c r="I90" s="161">
        <v>817470.69</v>
      </c>
      <c r="J90" s="161">
        <v>655239.42000000004</v>
      </c>
      <c r="K90" s="161">
        <v>555077.93000000005</v>
      </c>
      <c r="L90" s="189">
        <v>623413.78</v>
      </c>
      <c r="M90" s="177">
        <v>415638</v>
      </c>
      <c r="N90" s="177">
        <v>223123</v>
      </c>
      <c r="O90" s="177">
        <v>57028</v>
      </c>
      <c r="P90" s="171"/>
      <c r="Q90" s="132"/>
    </row>
    <row r="91" spans="1:17" x14ac:dyDescent="0.2">
      <c r="A91" s="16" t="s">
        <v>97</v>
      </c>
      <c r="B91" s="161">
        <v>339481.33</v>
      </c>
      <c r="C91" s="161">
        <v>261268.04</v>
      </c>
      <c r="D91" s="161">
        <v>188701.4</v>
      </c>
      <c r="E91" s="161">
        <v>90457.97</v>
      </c>
      <c r="F91" s="161">
        <v>-27336.01</v>
      </c>
      <c r="G91" s="161">
        <v>-83405.179999999993</v>
      </c>
      <c r="H91" s="161">
        <v>-131247.07</v>
      </c>
      <c r="I91" s="161">
        <v>-315768.18</v>
      </c>
      <c r="J91" s="161">
        <v>-328342.34000000003</v>
      </c>
      <c r="K91" s="161">
        <v>-467768.51</v>
      </c>
      <c r="L91" s="189">
        <v>-668513.81999999995</v>
      </c>
      <c r="M91" s="185">
        <v>-970424</v>
      </c>
      <c r="N91" s="185">
        <v>-1194134</v>
      </c>
      <c r="O91" s="176">
        <v>-1400244</v>
      </c>
      <c r="P91" s="176">
        <v>-1587154</v>
      </c>
      <c r="Q91" s="132"/>
    </row>
    <row r="92" spans="1:17" x14ac:dyDescent="0.2">
      <c r="A92" s="16" t="s">
        <v>98</v>
      </c>
      <c r="B92" s="161">
        <v>1072016.6599999999</v>
      </c>
      <c r="C92" s="161">
        <v>1050825.79</v>
      </c>
      <c r="D92" s="161">
        <v>981529.94</v>
      </c>
      <c r="E92" s="161">
        <v>959303.26</v>
      </c>
      <c r="F92" s="161">
        <v>595642.29</v>
      </c>
      <c r="G92" s="161">
        <v>797928.47</v>
      </c>
      <c r="H92" s="161">
        <v>710685.82</v>
      </c>
      <c r="I92" s="161">
        <v>772515.43</v>
      </c>
      <c r="J92" s="161">
        <v>754419.81</v>
      </c>
      <c r="K92" s="161">
        <v>793725.93</v>
      </c>
      <c r="L92" s="189">
        <v>706191.12</v>
      </c>
      <c r="M92" s="177">
        <v>619675.12</v>
      </c>
      <c r="N92" s="177">
        <v>514630.12</v>
      </c>
      <c r="O92" s="171"/>
      <c r="P92" s="171"/>
      <c r="Q92" s="132"/>
    </row>
    <row r="93" spans="1:17" x14ac:dyDescent="0.2">
      <c r="A93" s="16" t="s">
        <v>99</v>
      </c>
      <c r="B93" s="161">
        <v>2019933.74</v>
      </c>
      <c r="C93" s="161">
        <v>2116025.73</v>
      </c>
      <c r="D93" s="161">
        <v>2121389.9</v>
      </c>
      <c r="E93" s="161">
        <v>2157073.0099999998</v>
      </c>
      <c r="F93" s="161">
        <v>2171494.0099999998</v>
      </c>
      <c r="G93" s="161">
        <v>2293213.0699999998</v>
      </c>
      <c r="H93" s="161">
        <v>1944672.64</v>
      </c>
      <c r="I93" s="161">
        <v>1739658.55</v>
      </c>
      <c r="J93" s="161">
        <v>2036431.96</v>
      </c>
      <c r="K93" s="163">
        <v>2053695.42</v>
      </c>
      <c r="L93" s="177">
        <v>2025716.42</v>
      </c>
      <c r="M93" s="177">
        <v>1732206.42</v>
      </c>
      <c r="N93" s="166">
        <v>1505396.42</v>
      </c>
      <c r="O93" s="166">
        <v>1333816.42</v>
      </c>
      <c r="P93" s="166">
        <v>1200976.42</v>
      </c>
      <c r="Q93" s="132"/>
    </row>
    <row r="94" spans="1:17" x14ac:dyDescent="0.2">
      <c r="A94" s="16" t="s">
        <v>100</v>
      </c>
      <c r="B94" s="161">
        <v>194803.27</v>
      </c>
      <c r="C94" s="161">
        <v>94853.9</v>
      </c>
      <c r="D94" s="161">
        <v>525.15</v>
      </c>
      <c r="E94" s="161">
        <v>105135.79</v>
      </c>
      <c r="F94" s="161">
        <v>134569.79</v>
      </c>
      <c r="G94" s="161">
        <v>162270.04</v>
      </c>
      <c r="H94" s="161">
        <v>199651.37</v>
      </c>
      <c r="I94" s="161">
        <v>254223.51</v>
      </c>
      <c r="J94" s="161">
        <v>194542.91</v>
      </c>
      <c r="K94" s="163">
        <v>172492.88</v>
      </c>
      <c r="L94" s="180">
        <v>6843.51</v>
      </c>
      <c r="M94" s="185">
        <v>-108006.49</v>
      </c>
      <c r="N94" s="169">
        <v>-173606.49</v>
      </c>
      <c r="O94" s="169">
        <v>-218856.49</v>
      </c>
      <c r="P94" s="171"/>
      <c r="Q94" s="132"/>
    </row>
    <row r="95" spans="1:17" x14ac:dyDescent="0.2">
      <c r="A95" s="16" t="s">
        <v>101</v>
      </c>
      <c r="B95" s="161">
        <v>424993.16</v>
      </c>
      <c r="C95" s="161">
        <v>423538.11</v>
      </c>
      <c r="D95" s="161">
        <v>423808.09</v>
      </c>
      <c r="E95" s="161">
        <v>374903.23</v>
      </c>
      <c r="F95" s="161">
        <v>351147.56</v>
      </c>
      <c r="G95" s="161">
        <v>336603.82</v>
      </c>
      <c r="H95" s="161">
        <v>296949.28000000003</v>
      </c>
      <c r="I95" s="161">
        <v>272315.94</v>
      </c>
      <c r="J95" s="163">
        <v>244636.72</v>
      </c>
      <c r="K95" s="163">
        <v>197571.65</v>
      </c>
      <c r="L95" s="177">
        <v>66924.800000000003</v>
      </c>
      <c r="M95" s="177">
        <v>-46825.2</v>
      </c>
      <c r="N95" s="166">
        <v>-135775.20000000001</v>
      </c>
      <c r="O95" s="166">
        <v>-213625.2</v>
      </c>
      <c r="P95" s="171"/>
      <c r="Q95" s="132"/>
    </row>
    <row r="96" spans="1:17" x14ac:dyDescent="0.2">
      <c r="A96" s="16" t="s">
        <v>102</v>
      </c>
      <c r="B96" s="161">
        <v>1456350.05</v>
      </c>
      <c r="C96" s="161">
        <v>1299749.07</v>
      </c>
      <c r="D96" s="161">
        <v>1302133.47</v>
      </c>
      <c r="E96" s="161">
        <v>1371906.92</v>
      </c>
      <c r="F96" s="161">
        <v>1344265.69</v>
      </c>
      <c r="G96" s="161">
        <v>1423684.16</v>
      </c>
      <c r="H96" s="161">
        <v>1448059.52</v>
      </c>
      <c r="I96" s="161">
        <v>1419533.32</v>
      </c>
      <c r="J96" s="161">
        <v>1397795.17</v>
      </c>
      <c r="K96" s="161">
        <v>1380512.88</v>
      </c>
      <c r="L96" s="189">
        <v>1386007.34</v>
      </c>
      <c r="M96" s="177">
        <v>1241812.8799999999</v>
      </c>
      <c r="N96" s="166">
        <v>1116312.8799999999</v>
      </c>
      <c r="O96" s="166">
        <v>1034512.88</v>
      </c>
      <c r="P96" s="166">
        <v>964412.88</v>
      </c>
      <c r="Q96" s="132"/>
    </row>
    <row r="97" spans="1:17" x14ac:dyDescent="0.2">
      <c r="A97" s="16" t="s">
        <v>103</v>
      </c>
      <c r="B97" s="161">
        <v>376160.97</v>
      </c>
      <c r="C97" s="161">
        <v>370990.69</v>
      </c>
      <c r="D97" s="161">
        <v>467571.5</v>
      </c>
      <c r="E97" s="161">
        <v>452130.05</v>
      </c>
      <c r="F97" s="161">
        <v>374512.18</v>
      </c>
      <c r="G97" s="161">
        <v>349413.02</v>
      </c>
      <c r="H97" s="161">
        <v>507675.91</v>
      </c>
      <c r="I97" s="161">
        <v>527924.54</v>
      </c>
      <c r="J97" s="161">
        <v>560764.78</v>
      </c>
      <c r="K97" s="163">
        <v>535367.88</v>
      </c>
      <c r="L97" s="177">
        <v>536741.96</v>
      </c>
      <c r="M97" s="177">
        <v>526291.96</v>
      </c>
      <c r="N97" s="166">
        <v>526141.96</v>
      </c>
      <c r="O97" s="166">
        <v>542091.96</v>
      </c>
      <c r="P97" s="166">
        <v>572341.96</v>
      </c>
      <c r="Q97" s="132"/>
    </row>
    <row r="98" spans="1:17" x14ac:dyDescent="0.2">
      <c r="A98" s="16" t="s">
        <v>104</v>
      </c>
      <c r="B98" s="161">
        <v>1747534.01</v>
      </c>
      <c r="C98" s="161">
        <v>1746480.13</v>
      </c>
      <c r="D98" s="161">
        <v>1632475.2</v>
      </c>
      <c r="E98" s="161">
        <v>1620171.25</v>
      </c>
      <c r="F98" s="161">
        <v>1567505.68</v>
      </c>
      <c r="G98" s="161">
        <v>1514510.62</v>
      </c>
      <c r="H98" s="161">
        <v>1526963.56</v>
      </c>
      <c r="I98" s="161">
        <v>1556988.55</v>
      </c>
      <c r="J98" s="161">
        <v>1503295.78</v>
      </c>
      <c r="K98" s="163">
        <v>1429574.89</v>
      </c>
      <c r="L98" s="177">
        <v>1300245.78</v>
      </c>
      <c r="M98" s="177">
        <v>1256645.78</v>
      </c>
      <c r="N98" s="166">
        <v>1221695.78</v>
      </c>
      <c r="O98" s="166">
        <v>1197095.78</v>
      </c>
      <c r="P98" s="171"/>
      <c r="Q98" s="132"/>
    </row>
    <row r="99" spans="1:17" x14ac:dyDescent="0.2">
      <c r="A99" s="16" t="s">
        <v>105</v>
      </c>
      <c r="B99" s="161">
        <v>1562668.31</v>
      </c>
      <c r="C99" s="161">
        <v>1567091.78</v>
      </c>
      <c r="D99" s="161">
        <v>1528157.85</v>
      </c>
      <c r="E99" s="161">
        <v>1481296.15</v>
      </c>
      <c r="F99" s="161">
        <v>1479408.62</v>
      </c>
      <c r="G99" s="161">
        <v>1466943.89</v>
      </c>
      <c r="H99" s="161">
        <v>1432966.23</v>
      </c>
      <c r="I99" s="161">
        <v>1409823.97</v>
      </c>
      <c r="J99" s="161">
        <v>1409957.72</v>
      </c>
      <c r="K99" s="161">
        <v>1388688.74</v>
      </c>
      <c r="L99" s="177">
        <v>1245633.53</v>
      </c>
      <c r="M99" s="177">
        <v>1173283.53</v>
      </c>
      <c r="N99" s="166">
        <v>1075533.53</v>
      </c>
      <c r="O99" s="166">
        <v>1004733.53</v>
      </c>
      <c r="P99" s="171"/>
      <c r="Q99" s="132"/>
    </row>
    <row r="100" spans="1:17" x14ac:dyDescent="0.2">
      <c r="A100" s="16" t="s">
        <v>106</v>
      </c>
      <c r="B100" s="161">
        <v>1562629.95</v>
      </c>
      <c r="C100" s="161">
        <v>1487715.04</v>
      </c>
      <c r="D100" s="161">
        <v>1455867.34</v>
      </c>
      <c r="E100" s="161">
        <v>1416686.33</v>
      </c>
      <c r="F100" s="161">
        <v>1388995.54</v>
      </c>
      <c r="G100" s="161">
        <v>1344747.17</v>
      </c>
      <c r="H100" s="161">
        <v>1289682.83</v>
      </c>
      <c r="I100" s="161">
        <v>1329265.23</v>
      </c>
      <c r="J100" s="161">
        <v>1258210.6399999999</v>
      </c>
      <c r="K100" s="161">
        <v>1198413.42</v>
      </c>
      <c r="L100" s="177">
        <v>961105.69</v>
      </c>
      <c r="M100" s="177">
        <v>828655.69</v>
      </c>
      <c r="N100" s="166">
        <v>684455.69</v>
      </c>
      <c r="O100" s="166">
        <v>545105.68999999994</v>
      </c>
      <c r="P100" s="166">
        <v>419755.69</v>
      </c>
      <c r="Q100" s="132"/>
    </row>
    <row r="101" spans="1:17" x14ac:dyDescent="0.2">
      <c r="A101" s="16" t="s">
        <v>107</v>
      </c>
      <c r="B101" s="161">
        <v>2292199.17</v>
      </c>
      <c r="C101" s="161">
        <v>2150338.2400000002</v>
      </c>
      <c r="D101" s="161">
        <v>2036603.84</v>
      </c>
      <c r="E101" s="161">
        <v>1941344.06</v>
      </c>
      <c r="F101" s="161">
        <v>1859554.43</v>
      </c>
      <c r="G101" s="161">
        <v>1738926.49</v>
      </c>
      <c r="H101" s="161">
        <v>1631398.49</v>
      </c>
      <c r="I101" s="161">
        <v>1535324.49</v>
      </c>
      <c r="J101" s="161">
        <v>1438722.52</v>
      </c>
      <c r="K101" s="189">
        <v>1240985.6000000001</v>
      </c>
      <c r="L101" s="177">
        <v>1049485.6000000001</v>
      </c>
      <c r="M101" s="177">
        <v>800985.59999999998</v>
      </c>
      <c r="N101" s="166">
        <v>610885.6</v>
      </c>
      <c r="O101" s="166">
        <v>416185.59999999998</v>
      </c>
      <c r="P101" s="166">
        <v>244285.6</v>
      </c>
      <c r="Q101" s="132"/>
    </row>
    <row r="102" spans="1:17" x14ac:dyDescent="0.2">
      <c r="A102" s="16" t="s">
        <v>108</v>
      </c>
      <c r="B102" s="161">
        <v>779414.15</v>
      </c>
      <c r="C102" s="161">
        <v>616490.92000000004</v>
      </c>
      <c r="D102" s="161">
        <v>477717.82</v>
      </c>
      <c r="E102" s="161">
        <v>377697.29</v>
      </c>
      <c r="F102" s="161">
        <v>273986.71999999997</v>
      </c>
      <c r="G102" s="161">
        <v>138776.89000000001</v>
      </c>
      <c r="H102" s="161">
        <v>53913.52</v>
      </c>
      <c r="I102" s="161">
        <v>-59826.35</v>
      </c>
      <c r="J102" s="161">
        <v>-127967.93</v>
      </c>
      <c r="K102" s="176">
        <v>-200904.29</v>
      </c>
      <c r="L102" s="176">
        <v>-334543.28999999998</v>
      </c>
      <c r="M102" s="176">
        <v>-473432.29</v>
      </c>
      <c r="N102" s="176">
        <v>-630421.29</v>
      </c>
      <c r="O102" s="176">
        <v>-749610.29</v>
      </c>
      <c r="P102" s="171"/>
      <c r="Q102" s="132"/>
    </row>
    <row r="103" spans="1:17" x14ac:dyDescent="0.2">
      <c r="A103" s="16" t="s">
        <v>109</v>
      </c>
      <c r="B103" s="161">
        <v>634085.15</v>
      </c>
      <c r="C103" s="161">
        <v>544498.56000000006</v>
      </c>
      <c r="D103" s="161">
        <v>487609.42</v>
      </c>
      <c r="E103" s="161">
        <v>384117.21</v>
      </c>
      <c r="F103" s="161">
        <v>384834.74</v>
      </c>
      <c r="G103" s="161">
        <v>328931.65000000002</v>
      </c>
      <c r="H103" s="161">
        <v>261982.66</v>
      </c>
      <c r="I103" s="161">
        <v>235223.24</v>
      </c>
      <c r="J103" s="161">
        <v>189342.56</v>
      </c>
      <c r="K103" s="161">
        <v>127828.09</v>
      </c>
      <c r="L103" s="185">
        <v>-14086.91</v>
      </c>
      <c r="M103" s="177">
        <v>38884.089999999997</v>
      </c>
      <c r="N103" s="169">
        <v>-31245.91</v>
      </c>
      <c r="O103" s="169">
        <v>-68790.91</v>
      </c>
      <c r="P103" s="169">
        <v>-104194.91</v>
      </c>
      <c r="Q103" s="132"/>
    </row>
    <row r="104" spans="1:17" x14ac:dyDescent="0.2">
      <c r="A104" s="16" t="s">
        <v>110</v>
      </c>
      <c r="B104" s="161">
        <v>743178.36</v>
      </c>
      <c r="C104" s="161">
        <v>770156.83</v>
      </c>
      <c r="D104" s="161">
        <v>890072.25</v>
      </c>
      <c r="E104" s="161">
        <v>873666.88</v>
      </c>
      <c r="F104" s="161">
        <v>818946.6</v>
      </c>
      <c r="G104" s="161">
        <v>798316.03</v>
      </c>
      <c r="H104" s="161">
        <v>760344.68</v>
      </c>
      <c r="I104" s="161">
        <v>734101.96</v>
      </c>
      <c r="J104" s="161">
        <v>741203.58</v>
      </c>
      <c r="K104" s="161">
        <v>732758.67</v>
      </c>
      <c r="L104" s="177">
        <v>668458.67000000004</v>
      </c>
      <c r="M104" s="177">
        <v>592658.67000000004</v>
      </c>
      <c r="N104" s="166">
        <v>507458.67</v>
      </c>
      <c r="O104" s="166">
        <v>429358.67</v>
      </c>
      <c r="P104" s="166">
        <v>359858.67</v>
      </c>
      <c r="Q104" s="132"/>
    </row>
    <row r="105" spans="1:17" x14ac:dyDescent="0.2">
      <c r="A105" s="16" t="s">
        <v>111</v>
      </c>
      <c r="B105" s="161">
        <v>9951516.8699999992</v>
      </c>
      <c r="C105" s="161">
        <v>9962594.4299999997</v>
      </c>
      <c r="D105" s="161">
        <v>9816607.5099999998</v>
      </c>
      <c r="E105" s="161">
        <v>9972794.9399999995</v>
      </c>
      <c r="F105" s="161">
        <v>10318824.550000001</v>
      </c>
      <c r="G105" s="161">
        <v>10192702.619999999</v>
      </c>
      <c r="H105" s="161">
        <v>10719193.09</v>
      </c>
      <c r="I105" s="161">
        <v>11295785.85</v>
      </c>
      <c r="J105" s="161">
        <v>12166587.119999999</v>
      </c>
      <c r="K105" s="163">
        <v>12301753.140000001</v>
      </c>
      <c r="L105" s="176">
        <v>11388729.140000001</v>
      </c>
      <c r="M105" s="177">
        <v>10579064.140000001</v>
      </c>
      <c r="N105" s="166">
        <f>M105-711861</f>
        <v>9867203.1400000006</v>
      </c>
      <c r="O105" s="166">
        <f>N105-805387</f>
        <v>9061816.1400000006</v>
      </c>
      <c r="P105" s="171"/>
      <c r="Q105" s="132"/>
    </row>
    <row r="106" spans="1:17" x14ac:dyDescent="0.2">
      <c r="A106" s="16" t="s">
        <v>112</v>
      </c>
      <c r="B106" s="161">
        <v>1394989.37</v>
      </c>
      <c r="C106" s="161">
        <v>1367458.86</v>
      </c>
      <c r="D106" s="161">
        <v>1336147.3500000001</v>
      </c>
      <c r="E106" s="161">
        <v>1399517.81</v>
      </c>
      <c r="F106" s="161">
        <v>1432262.53</v>
      </c>
      <c r="G106" s="161">
        <v>1415663.3</v>
      </c>
      <c r="H106" s="161">
        <v>1498205.16</v>
      </c>
      <c r="I106" s="161">
        <v>1550836.63</v>
      </c>
      <c r="J106" s="161">
        <v>1550100.52</v>
      </c>
      <c r="K106" s="161">
        <v>1585008.23</v>
      </c>
      <c r="L106" s="177">
        <v>1519108.23</v>
      </c>
      <c r="M106" s="177">
        <v>1460608.23</v>
      </c>
      <c r="N106" s="166">
        <v>1390008</v>
      </c>
      <c r="O106" s="166">
        <v>1322108.23</v>
      </c>
      <c r="P106" s="192"/>
      <c r="Q106" s="132"/>
    </row>
    <row r="107" spans="1:17" x14ac:dyDescent="0.2">
      <c r="A107" s="16" t="s">
        <v>113</v>
      </c>
      <c r="B107" s="161">
        <v>491527.55</v>
      </c>
      <c r="C107" s="161">
        <v>452340.19</v>
      </c>
      <c r="D107" s="161">
        <v>403649.37</v>
      </c>
      <c r="E107" s="161">
        <v>401305.54</v>
      </c>
      <c r="F107" s="161">
        <v>391926.96</v>
      </c>
      <c r="G107" s="161">
        <v>375102.77</v>
      </c>
      <c r="H107" s="161">
        <v>539285.54</v>
      </c>
      <c r="I107" s="161">
        <v>594968.68999999994</v>
      </c>
      <c r="J107" s="161">
        <v>574384.37</v>
      </c>
      <c r="K107" s="161">
        <v>603069.1</v>
      </c>
      <c r="L107" s="177">
        <v>568169.1</v>
      </c>
      <c r="M107" s="177">
        <v>517869.1</v>
      </c>
      <c r="N107" s="166">
        <v>438269.1</v>
      </c>
      <c r="O107" s="166">
        <v>354569.1</v>
      </c>
      <c r="P107" s="166">
        <v>265869.09999999998</v>
      </c>
      <c r="Q107" s="132"/>
    </row>
    <row r="108" spans="1:17" x14ac:dyDescent="0.2">
      <c r="A108" s="16" t="s">
        <v>114</v>
      </c>
      <c r="B108" s="161">
        <v>16446791.039999999</v>
      </c>
      <c r="C108" s="161">
        <v>15156302.27</v>
      </c>
      <c r="D108" s="161">
        <v>14321380.689999999</v>
      </c>
      <c r="E108" s="161">
        <v>13332336.949999999</v>
      </c>
      <c r="F108" s="161">
        <v>12537541.17</v>
      </c>
      <c r="G108" s="163">
        <v>10815994.880000001</v>
      </c>
      <c r="H108" s="173">
        <v>11310971.039999999</v>
      </c>
      <c r="I108" s="173">
        <v>10453983.300000001</v>
      </c>
      <c r="J108" s="173">
        <v>10283666.1</v>
      </c>
      <c r="K108" s="162">
        <v>9820970.0999999996</v>
      </c>
      <c r="L108" s="176">
        <v>8837622.0999999996</v>
      </c>
      <c r="M108" s="176">
        <v>7615361</v>
      </c>
      <c r="N108" s="132"/>
      <c r="O108" s="132"/>
      <c r="P108" s="132"/>
      <c r="Q108" s="132"/>
    </row>
    <row r="109" spans="1:17" x14ac:dyDescent="0.2">
      <c r="A109" s="1"/>
      <c r="B109" s="47"/>
      <c r="C109" s="58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132"/>
      <c r="O109" s="132"/>
      <c r="P109" s="132"/>
      <c r="Q109" s="132"/>
    </row>
    <row r="110" spans="1:17" x14ac:dyDescent="0.2">
      <c r="A110" s="17" t="s">
        <v>4</v>
      </c>
      <c r="B110" s="46">
        <f t="shared" ref="B110:Q110" si="0">AVERAGE(B7:B108)</f>
        <v>1181968.2690816326</v>
      </c>
      <c r="C110" s="55">
        <f t="shared" si="0"/>
        <v>1115619.1759183675</v>
      </c>
      <c r="D110" s="46">
        <f>AVERAGE(D7:D108)</f>
        <v>1032832.9349484536</v>
      </c>
      <c r="E110" s="46">
        <f t="shared" si="0"/>
        <v>983567.30180612218</v>
      </c>
      <c r="F110" s="46">
        <f t="shared" si="0"/>
        <v>930100.4072448978</v>
      </c>
      <c r="G110" s="46">
        <f t="shared" si="0"/>
        <v>858689.48489795905</v>
      </c>
      <c r="H110" s="46">
        <f t="shared" si="0"/>
        <v>842392.91367346933</v>
      </c>
      <c r="I110" s="46">
        <f t="shared" si="0"/>
        <v>804488.373265306</v>
      </c>
      <c r="J110" s="46">
        <f t="shared" si="0"/>
        <v>773030.31622448971</v>
      </c>
      <c r="K110" s="46">
        <f t="shared" si="0"/>
        <v>703394.16500000015</v>
      </c>
      <c r="L110" s="46">
        <f t="shared" si="0"/>
        <v>660241.92959183687</v>
      </c>
      <c r="M110" s="46">
        <f t="shared" si="0"/>
        <v>502936.99173469399</v>
      </c>
      <c r="N110" s="46">
        <f t="shared" si="0"/>
        <v>535971.38354838733</v>
      </c>
      <c r="O110" s="46">
        <f t="shared" si="0"/>
        <v>479287.08016393462</v>
      </c>
      <c r="P110" s="46">
        <f t="shared" si="0"/>
        <v>478273.17787234066</v>
      </c>
      <c r="Q110" s="46">
        <f t="shared" si="0"/>
        <v>61694</v>
      </c>
    </row>
    <row r="112" spans="1:17" ht="15" x14ac:dyDescent="0.25">
      <c r="B112" s="69" t="s">
        <v>122</v>
      </c>
    </row>
    <row r="113" spans="2:2" ht="15" x14ac:dyDescent="0.25">
      <c r="B113" s="70" t="s">
        <v>123</v>
      </c>
    </row>
    <row r="114" spans="2:2" ht="15" x14ac:dyDescent="0.25">
      <c r="B114" s="71" t="s">
        <v>121</v>
      </c>
    </row>
  </sheetData>
  <mergeCells count="1">
    <mergeCell ref="N1:Q1"/>
  </mergeCells>
  <pageMargins left="0.7" right="0.7" top="0.78740157499999996" bottom="0.78740157499999996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113"/>
  <sheetViews>
    <sheetView workbookViewId="0">
      <pane ySplit="1" topLeftCell="A83" activePane="bottomLeft" state="frozen"/>
      <selection pane="bottomLeft" activeCell="Q102" sqref="Q102"/>
    </sheetView>
  </sheetViews>
  <sheetFormatPr baseColWidth="10" defaultRowHeight="14.25" x14ac:dyDescent="0.2"/>
  <cols>
    <col min="1" max="1" width="24.25" bestFit="1" customWidth="1"/>
    <col min="2" max="2" width="8.25" customWidth="1"/>
    <col min="3" max="14" width="5.5" bestFit="1" customWidth="1"/>
  </cols>
  <sheetData>
    <row r="1" spans="1:14" ht="15" x14ac:dyDescent="0.25">
      <c r="A1" s="6" t="s">
        <v>0</v>
      </c>
      <c r="B1" s="45">
        <v>2011</v>
      </c>
      <c r="C1" s="50">
        <v>2012</v>
      </c>
      <c r="D1" s="45">
        <v>2013</v>
      </c>
      <c r="E1" s="45">
        <v>2014</v>
      </c>
      <c r="F1" s="45">
        <v>2015</v>
      </c>
      <c r="G1" s="45">
        <v>2016</v>
      </c>
      <c r="H1" s="45">
        <v>2017</v>
      </c>
      <c r="I1" s="45">
        <v>2018</v>
      </c>
      <c r="J1" s="45">
        <v>2019</v>
      </c>
      <c r="K1" s="45">
        <v>2020</v>
      </c>
      <c r="L1" s="45">
        <v>2021</v>
      </c>
      <c r="M1" s="45">
        <v>2022</v>
      </c>
      <c r="N1" s="119">
        <v>2023</v>
      </c>
    </row>
    <row r="2" spans="1:14" ht="15" x14ac:dyDescent="0.25">
      <c r="A2" s="6"/>
      <c r="B2" s="45"/>
      <c r="C2" s="50"/>
      <c r="D2" s="45"/>
      <c r="E2" s="45"/>
      <c r="F2" s="45"/>
      <c r="G2" s="45"/>
      <c r="H2" s="45"/>
      <c r="I2" s="45"/>
      <c r="J2" s="45"/>
      <c r="K2" s="45"/>
      <c r="L2" s="45"/>
      <c r="M2" s="45"/>
      <c r="N2" s="132"/>
    </row>
    <row r="3" spans="1:14" ht="15" x14ac:dyDescent="0.25">
      <c r="A3" s="6" t="s">
        <v>14</v>
      </c>
      <c r="B3" s="75"/>
      <c r="C3" s="75"/>
      <c r="D3" s="75"/>
      <c r="E3" s="75"/>
      <c r="F3" s="75"/>
      <c r="G3" s="75"/>
      <c r="H3" s="75"/>
      <c r="I3" s="75"/>
      <c r="J3" s="75"/>
      <c r="K3" s="76"/>
      <c r="L3" s="77"/>
      <c r="M3" s="77"/>
      <c r="N3" s="132"/>
    </row>
    <row r="4" spans="1:14" ht="15" x14ac:dyDescent="0.25">
      <c r="A4" s="6"/>
      <c r="B4" s="45"/>
      <c r="C4" s="50"/>
      <c r="D4" s="45"/>
      <c r="E4" s="45"/>
      <c r="F4" s="45"/>
      <c r="G4" s="45"/>
      <c r="H4" s="45"/>
      <c r="I4" s="45"/>
      <c r="J4" s="45"/>
      <c r="K4" s="45"/>
      <c r="L4" s="45"/>
      <c r="M4" s="45"/>
      <c r="N4" s="132"/>
    </row>
    <row r="5" spans="1:14" ht="15" x14ac:dyDescent="0.25">
      <c r="A5" s="6" t="s">
        <v>15</v>
      </c>
      <c r="B5" s="45"/>
      <c r="C5" s="50"/>
      <c r="D5" s="45"/>
      <c r="E5" s="45"/>
      <c r="F5" s="45"/>
      <c r="G5" s="45"/>
      <c r="H5" s="45"/>
      <c r="I5" s="45"/>
      <c r="J5" s="45"/>
      <c r="K5" s="45"/>
      <c r="L5" s="45"/>
      <c r="M5" s="45"/>
      <c r="N5" s="132"/>
    </row>
    <row r="6" spans="1:14" x14ac:dyDescent="0.2">
      <c r="A6" s="3" t="s">
        <v>18</v>
      </c>
      <c r="B6" s="93">
        <v>2.9</v>
      </c>
      <c r="C6" s="94">
        <v>2.9</v>
      </c>
      <c r="D6" s="93">
        <v>2.9</v>
      </c>
      <c r="E6" s="93">
        <v>2.9</v>
      </c>
      <c r="F6" s="95">
        <v>3</v>
      </c>
      <c r="G6" s="93">
        <v>3</v>
      </c>
      <c r="H6" s="93">
        <v>3</v>
      </c>
      <c r="I6" s="93">
        <v>3</v>
      </c>
      <c r="J6" s="93">
        <v>3</v>
      </c>
      <c r="K6" s="93">
        <v>3</v>
      </c>
      <c r="L6" s="93">
        <v>3</v>
      </c>
      <c r="M6" s="93">
        <v>3.2</v>
      </c>
      <c r="N6" s="158">
        <v>3.2</v>
      </c>
    </row>
    <row r="7" spans="1:14" x14ac:dyDescent="0.2">
      <c r="A7" s="3" t="s">
        <v>19</v>
      </c>
      <c r="B7" s="93">
        <v>2.9</v>
      </c>
      <c r="C7" s="94">
        <v>2.9</v>
      </c>
      <c r="D7" s="93">
        <v>2.9</v>
      </c>
      <c r="E7" s="93">
        <v>2.9</v>
      </c>
      <c r="F7" s="93">
        <v>3</v>
      </c>
      <c r="G7" s="93">
        <v>3</v>
      </c>
      <c r="H7" s="93">
        <v>3</v>
      </c>
      <c r="I7" s="93">
        <v>3</v>
      </c>
      <c r="J7" s="93">
        <v>3</v>
      </c>
      <c r="K7" s="93">
        <v>3</v>
      </c>
      <c r="L7" s="93">
        <v>3</v>
      </c>
      <c r="M7" s="93">
        <v>3.2</v>
      </c>
      <c r="N7" s="158">
        <v>3.2</v>
      </c>
    </row>
    <row r="8" spans="1:14" x14ac:dyDescent="0.2">
      <c r="A8" s="3" t="s">
        <v>20</v>
      </c>
      <c r="B8" s="93">
        <v>2.9</v>
      </c>
      <c r="C8" s="94">
        <v>2.9</v>
      </c>
      <c r="D8" s="93">
        <v>2.9</v>
      </c>
      <c r="E8" s="93">
        <v>2.9</v>
      </c>
      <c r="F8" s="93">
        <v>3</v>
      </c>
      <c r="G8" s="93">
        <v>3</v>
      </c>
      <c r="H8" s="93">
        <v>3</v>
      </c>
      <c r="I8" s="93">
        <v>3</v>
      </c>
      <c r="J8" s="93">
        <v>3</v>
      </c>
      <c r="K8" s="93">
        <v>3</v>
      </c>
      <c r="L8" s="93">
        <v>3</v>
      </c>
      <c r="M8" s="93">
        <v>3.2</v>
      </c>
      <c r="N8" s="158">
        <v>3.2</v>
      </c>
    </row>
    <row r="9" spans="1:14" x14ac:dyDescent="0.2">
      <c r="A9" s="3" t="s">
        <v>21</v>
      </c>
      <c r="B9" s="93">
        <v>2.9</v>
      </c>
      <c r="C9" s="94">
        <v>2.9</v>
      </c>
      <c r="D9" s="93">
        <v>2.9</v>
      </c>
      <c r="E9" s="93">
        <v>2.9</v>
      </c>
      <c r="F9" s="93">
        <v>3</v>
      </c>
      <c r="G9" s="93">
        <v>3</v>
      </c>
      <c r="H9" s="93">
        <v>3</v>
      </c>
      <c r="I9" s="93">
        <v>3</v>
      </c>
      <c r="J9" s="93">
        <v>3</v>
      </c>
      <c r="K9" s="93">
        <v>3</v>
      </c>
      <c r="L9" s="93">
        <v>3</v>
      </c>
      <c r="M9" s="93">
        <v>3.2</v>
      </c>
      <c r="N9" s="158">
        <v>3.2</v>
      </c>
    </row>
    <row r="10" spans="1:14" x14ac:dyDescent="0.2">
      <c r="A10" s="3" t="s">
        <v>22</v>
      </c>
      <c r="B10" s="93">
        <v>2.9</v>
      </c>
      <c r="C10" s="94">
        <v>2.9</v>
      </c>
      <c r="D10" s="93">
        <v>2.9</v>
      </c>
      <c r="E10" s="93">
        <v>2.9</v>
      </c>
      <c r="F10" s="93">
        <v>3</v>
      </c>
      <c r="G10" s="93">
        <v>3</v>
      </c>
      <c r="H10" s="93">
        <v>3</v>
      </c>
      <c r="I10" s="93">
        <v>3</v>
      </c>
      <c r="J10" s="93">
        <v>3</v>
      </c>
      <c r="K10" s="93">
        <v>3</v>
      </c>
      <c r="L10" s="93">
        <v>3</v>
      </c>
      <c r="M10" s="93">
        <v>3.2</v>
      </c>
      <c r="N10" s="158">
        <v>3.2</v>
      </c>
    </row>
    <row r="11" spans="1:14" x14ac:dyDescent="0.2">
      <c r="A11" s="3" t="s">
        <v>23</v>
      </c>
      <c r="B11" s="93">
        <v>2.9</v>
      </c>
      <c r="C11" s="94">
        <v>2.9</v>
      </c>
      <c r="D11" s="93">
        <v>2.9</v>
      </c>
      <c r="E11" s="93">
        <v>2.9</v>
      </c>
      <c r="F11" s="93">
        <v>3</v>
      </c>
      <c r="G11" s="93">
        <v>3</v>
      </c>
      <c r="H11" s="93">
        <v>3</v>
      </c>
      <c r="I11" s="93">
        <v>3</v>
      </c>
      <c r="J11" s="93">
        <v>3</v>
      </c>
      <c r="K11" s="93">
        <v>3</v>
      </c>
      <c r="L11" s="93">
        <v>3</v>
      </c>
      <c r="M11" s="93">
        <v>3.2</v>
      </c>
      <c r="N11" s="158">
        <v>3.2</v>
      </c>
    </row>
    <row r="12" spans="1:14" x14ac:dyDescent="0.2">
      <c r="A12" s="3" t="s">
        <v>24</v>
      </c>
      <c r="B12" s="93">
        <v>2.9</v>
      </c>
      <c r="C12" s="94">
        <v>2.9</v>
      </c>
      <c r="D12" s="93">
        <v>2.9</v>
      </c>
      <c r="E12" s="93">
        <v>2.9</v>
      </c>
      <c r="F12" s="93">
        <v>2.9</v>
      </c>
      <c r="G12" s="93">
        <v>3</v>
      </c>
      <c r="H12" s="93">
        <v>3</v>
      </c>
      <c r="I12" s="93">
        <v>3</v>
      </c>
      <c r="J12" s="93">
        <v>3</v>
      </c>
      <c r="K12" s="93">
        <v>3</v>
      </c>
      <c r="L12" s="93">
        <v>3</v>
      </c>
      <c r="M12" s="93">
        <v>3.2</v>
      </c>
      <c r="N12" s="158">
        <v>3.2</v>
      </c>
    </row>
    <row r="13" spans="1:14" x14ac:dyDescent="0.2">
      <c r="A13" s="3" t="s">
        <v>25</v>
      </c>
      <c r="B13" s="93">
        <v>2.9</v>
      </c>
      <c r="C13" s="94">
        <v>3.5</v>
      </c>
      <c r="D13" s="93">
        <v>3.5</v>
      </c>
      <c r="E13" s="93">
        <v>3.5</v>
      </c>
      <c r="F13" s="93">
        <v>3.5</v>
      </c>
      <c r="G13" s="93">
        <v>3.5</v>
      </c>
      <c r="H13" s="93">
        <v>3.5</v>
      </c>
      <c r="I13" s="93">
        <v>3.5</v>
      </c>
      <c r="J13" s="93">
        <v>3.5</v>
      </c>
      <c r="K13" s="93">
        <v>3.5</v>
      </c>
      <c r="L13" s="93">
        <v>3.5</v>
      </c>
      <c r="M13" s="93">
        <v>3.7</v>
      </c>
      <c r="N13" s="158">
        <v>3.7</v>
      </c>
    </row>
    <row r="14" spans="1:14" x14ac:dyDescent="0.2">
      <c r="A14" s="3" t="s">
        <v>26</v>
      </c>
      <c r="B14" s="93">
        <v>2.9</v>
      </c>
      <c r="C14" s="94">
        <v>2.9</v>
      </c>
      <c r="D14" s="93">
        <v>2.9</v>
      </c>
      <c r="E14" s="93">
        <v>2.9</v>
      </c>
      <c r="F14" s="93">
        <v>3</v>
      </c>
      <c r="G14" s="93">
        <v>3</v>
      </c>
      <c r="H14" s="93">
        <v>3</v>
      </c>
      <c r="I14" s="93">
        <v>3</v>
      </c>
      <c r="J14" s="93">
        <v>3</v>
      </c>
      <c r="K14" s="93">
        <v>3</v>
      </c>
      <c r="L14" s="93">
        <v>3</v>
      </c>
      <c r="M14" s="93">
        <v>3.2</v>
      </c>
      <c r="N14" s="158">
        <v>3.2</v>
      </c>
    </row>
    <row r="15" spans="1:14" x14ac:dyDescent="0.2">
      <c r="A15" s="3" t="s">
        <v>27</v>
      </c>
      <c r="B15" s="93">
        <v>2.9</v>
      </c>
      <c r="C15" s="94">
        <v>2.9</v>
      </c>
      <c r="D15" s="93">
        <v>2.9</v>
      </c>
      <c r="E15" s="93">
        <v>2.9</v>
      </c>
      <c r="F15" s="93">
        <v>3</v>
      </c>
      <c r="G15" s="93">
        <v>3</v>
      </c>
      <c r="H15" s="93">
        <v>3</v>
      </c>
      <c r="I15" s="93">
        <v>3</v>
      </c>
      <c r="J15" s="93">
        <v>3</v>
      </c>
      <c r="K15" s="93">
        <v>3</v>
      </c>
      <c r="L15" s="93">
        <v>3</v>
      </c>
      <c r="M15" s="93">
        <v>3.25</v>
      </c>
      <c r="N15" s="158">
        <v>3.25</v>
      </c>
    </row>
    <row r="16" spans="1:14" x14ac:dyDescent="0.2">
      <c r="A16" s="3" t="s">
        <v>28</v>
      </c>
      <c r="B16" s="93">
        <v>2.9</v>
      </c>
      <c r="C16" s="94">
        <v>2.9</v>
      </c>
      <c r="D16" s="93">
        <v>2.9</v>
      </c>
      <c r="E16" s="93">
        <v>2.9</v>
      </c>
      <c r="F16" s="93">
        <v>3</v>
      </c>
      <c r="G16" s="93">
        <v>3</v>
      </c>
      <c r="H16" s="93">
        <v>3</v>
      </c>
      <c r="I16" s="93">
        <v>3</v>
      </c>
      <c r="J16" s="93">
        <v>3</v>
      </c>
      <c r="K16" s="93">
        <v>3</v>
      </c>
      <c r="L16" s="93">
        <v>3</v>
      </c>
      <c r="M16" s="93">
        <v>3.2</v>
      </c>
      <c r="N16" s="158">
        <v>3.2</v>
      </c>
    </row>
    <row r="17" spans="1:14" x14ac:dyDescent="0.2">
      <c r="A17" s="3" t="s">
        <v>29</v>
      </c>
      <c r="B17" s="93">
        <v>2.9</v>
      </c>
      <c r="C17" s="94">
        <v>2.9</v>
      </c>
      <c r="D17" s="93">
        <v>2.9</v>
      </c>
      <c r="E17" s="93">
        <v>3</v>
      </c>
      <c r="F17" s="93">
        <v>3</v>
      </c>
      <c r="G17" s="93">
        <v>3</v>
      </c>
      <c r="H17" s="93">
        <v>3</v>
      </c>
      <c r="I17" s="93">
        <v>3</v>
      </c>
      <c r="J17" s="93">
        <v>3</v>
      </c>
      <c r="K17" s="93">
        <v>3</v>
      </c>
      <c r="L17" s="93">
        <v>3</v>
      </c>
      <c r="M17" s="93">
        <v>3.2</v>
      </c>
      <c r="N17" s="158">
        <v>3.2</v>
      </c>
    </row>
    <row r="18" spans="1:14" x14ac:dyDescent="0.2">
      <c r="A18" s="3" t="s">
        <v>30</v>
      </c>
      <c r="B18" s="93">
        <v>2.9</v>
      </c>
      <c r="C18" s="94">
        <v>3.3</v>
      </c>
      <c r="D18" s="93">
        <v>3.3</v>
      </c>
      <c r="E18" s="93">
        <v>3.3</v>
      </c>
      <c r="F18" s="93">
        <v>3.3</v>
      </c>
      <c r="G18" s="93">
        <v>3.3</v>
      </c>
      <c r="H18" s="93">
        <v>3.3</v>
      </c>
      <c r="I18" s="93">
        <v>3.3</v>
      </c>
      <c r="J18" s="93">
        <v>3.3</v>
      </c>
      <c r="K18" s="93">
        <v>3.3</v>
      </c>
      <c r="L18" s="93">
        <v>3.3</v>
      </c>
      <c r="M18" s="93">
        <v>3.5</v>
      </c>
      <c r="N18" s="158">
        <v>3.5</v>
      </c>
    </row>
    <row r="19" spans="1:14" x14ac:dyDescent="0.2">
      <c r="A19" s="3" t="s">
        <v>31</v>
      </c>
      <c r="B19" s="93">
        <v>2.8</v>
      </c>
      <c r="C19" s="94">
        <v>2.9</v>
      </c>
      <c r="D19" s="93">
        <v>2.9</v>
      </c>
      <c r="E19" s="93">
        <v>2.9</v>
      </c>
      <c r="F19" s="93">
        <v>2.9</v>
      </c>
      <c r="G19" s="93">
        <v>2.9</v>
      </c>
      <c r="H19" s="93">
        <v>2.9</v>
      </c>
      <c r="I19" s="93">
        <v>2.9</v>
      </c>
      <c r="J19" s="93">
        <v>2.9</v>
      </c>
      <c r="K19" s="93">
        <v>2.9</v>
      </c>
      <c r="L19" s="93">
        <v>2.9</v>
      </c>
      <c r="M19" s="93">
        <v>3</v>
      </c>
      <c r="N19" s="158">
        <v>3</v>
      </c>
    </row>
    <row r="20" spans="1:14" x14ac:dyDescent="0.2">
      <c r="A20" s="3" t="s">
        <v>32</v>
      </c>
      <c r="B20" s="93">
        <v>2.9</v>
      </c>
      <c r="C20" s="94">
        <v>2.9</v>
      </c>
      <c r="D20" s="93">
        <v>2.9</v>
      </c>
      <c r="E20" s="93">
        <v>2.9</v>
      </c>
      <c r="F20" s="93">
        <v>3</v>
      </c>
      <c r="G20" s="93">
        <v>3</v>
      </c>
      <c r="H20" s="93">
        <v>3</v>
      </c>
      <c r="I20" s="93">
        <v>3</v>
      </c>
      <c r="J20" s="93">
        <v>3</v>
      </c>
      <c r="K20" s="93">
        <v>3</v>
      </c>
      <c r="L20" s="93">
        <v>3</v>
      </c>
      <c r="M20" s="93">
        <v>3.2</v>
      </c>
      <c r="N20" s="158">
        <v>3.2</v>
      </c>
    </row>
    <row r="21" spans="1:14" x14ac:dyDescent="0.2">
      <c r="A21" s="3" t="s">
        <v>33</v>
      </c>
      <c r="B21" s="93">
        <v>2.9</v>
      </c>
      <c r="C21" s="94">
        <v>3.1</v>
      </c>
      <c r="D21" s="93">
        <v>3.1</v>
      </c>
      <c r="E21" s="93">
        <v>3.1</v>
      </c>
      <c r="F21" s="93">
        <v>3.1</v>
      </c>
      <c r="G21" s="93">
        <v>3.1</v>
      </c>
      <c r="H21" s="93">
        <v>3.1</v>
      </c>
      <c r="I21" s="93">
        <v>3.1</v>
      </c>
      <c r="J21" s="93">
        <v>3.1</v>
      </c>
      <c r="K21" s="93">
        <v>3.1</v>
      </c>
      <c r="L21" s="93">
        <v>3.1</v>
      </c>
      <c r="M21" s="93">
        <v>3.3</v>
      </c>
      <c r="N21" s="158">
        <v>3.3</v>
      </c>
    </row>
    <row r="22" spans="1:14" x14ac:dyDescent="0.2">
      <c r="A22" s="3" t="s">
        <v>34</v>
      </c>
      <c r="B22" s="93">
        <v>2.9</v>
      </c>
      <c r="C22" s="94">
        <v>2.9</v>
      </c>
      <c r="D22" s="93">
        <v>3</v>
      </c>
      <c r="E22" s="93">
        <v>3</v>
      </c>
      <c r="F22" s="93">
        <v>3</v>
      </c>
      <c r="G22" s="93">
        <v>3</v>
      </c>
      <c r="H22" s="93">
        <v>3</v>
      </c>
      <c r="I22" s="93">
        <v>3</v>
      </c>
      <c r="J22" s="93">
        <v>3</v>
      </c>
      <c r="K22" s="93">
        <v>3</v>
      </c>
      <c r="L22" s="93">
        <v>3</v>
      </c>
      <c r="M22" s="93">
        <v>3.2</v>
      </c>
      <c r="N22" s="158">
        <v>3.2</v>
      </c>
    </row>
    <row r="23" spans="1:14" x14ac:dyDescent="0.2">
      <c r="A23" s="3" t="s">
        <v>35</v>
      </c>
      <c r="B23" s="93">
        <v>2.9</v>
      </c>
      <c r="C23" s="94">
        <v>2.9</v>
      </c>
      <c r="D23" s="93">
        <v>2.9</v>
      </c>
      <c r="E23" s="93">
        <v>2.9</v>
      </c>
      <c r="F23" s="93">
        <v>3</v>
      </c>
      <c r="G23" s="93">
        <v>3</v>
      </c>
      <c r="H23" s="93">
        <v>3</v>
      </c>
      <c r="I23" s="93">
        <v>3</v>
      </c>
      <c r="J23" s="93">
        <v>3</v>
      </c>
      <c r="K23" s="93">
        <v>3</v>
      </c>
      <c r="L23" s="93">
        <v>3</v>
      </c>
      <c r="M23" s="93">
        <v>3.2</v>
      </c>
      <c r="N23" s="158">
        <v>3.2</v>
      </c>
    </row>
    <row r="24" spans="1:14" x14ac:dyDescent="0.2">
      <c r="A24" s="3" t="s">
        <v>36</v>
      </c>
      <c r="B24" s="93">
        <v>2.9</v>
      </c>
      <c r="C24" s="94">
        <v>2.9</v>
      </c>
      <c r="D24" s="93">
        <v>2.9</v>
      </c>
      <c r="E24" s="93">
        <v>2.9</v>
      </c>
      <c r="F24" s="93">
        <v>2.9</v>
      </c>
      <c r="G24" s="93">
        <v>2.9</v>
      </c>
      <c r="H24" s="93">
        <v>2.9</v>
      </c>
      <c r="I24" s="93">
        <v>2.9</v>
      </c>
      <c r="J24" s="93">
        <v>2.9</v>
      </c>
      <c r="K24" s="93">
        <v>3</v>
      </c>
      <c r="L24" s="93">
        <v>3</v>
      </c>
      <c r="M24" s="93">
        <v>3.2</v>
      </c>
      <c r="N24" s="158">
        <v>3.2</v>
      </c>
    </row>
    <row r="25" spans="1:14" x14ac:dyDescent="0.2">
      <c r="A25" s="3" t="s">
        <v>37</v>
      </c>
      <c r="B25" s="93">
        <v>2.9</v>
      </c>
      <c r="C25" s="94">
        <v>2.9</v>
      </c>
      <c r="D25" s="93">
        <v>2.9</v>
      </c>
      <c r="E25" s="93">
        <v>2.9</v>
      </c>
      <c r="F25" s="93">
        <v>3</v>
      </c>
      <c r="G25" s="93">
        <v>3</v>
      </c>
      <c r="H25" s="93">
        <v>3</v>
      </c>
      <c r="I25" s="93">
        <v>3</v>
      </c>
      <c r="J25" s="93">
        <v>3</v>
      </c>
      <c r="K25" s="93">
        <v>3</v>
      </c>
      <c r="L25" s="93">
        <v>3</v>
      </c>
      <c r="M25" s="93">
        <v>3</v>
      </c>
      <c r="N25" s="158">
        <v>3</v>
      </c>
    </row>
    <row r="26" spans="1:14" x14ac:dyDescent="0.2">
      <c r="A26" s="3" t="s">
        <v>38</v>
      </c>
      <c r="B26" s="93">
        <v>2.9</v>
      </c>
      <c r="C26" s="94">
        <v>3.8</v>
      </c>
      <c r="D26" s="93">
        <v>3.8</v>
      </c>
      <c r="E26" s="93">
        <v>3.8</v>
      </c>
      <c r="F26" s="93">
        <v>3.8</v>
      </c>
      <c r="G26" s="93">
        <v>3.8</v>
      </c>
      <c r="H26" s="93">
        <v>3.8</v>
      </c>
      <c r="I26" s="93">
        <v>3.8</v>
      </c>
      <c r="J26" s="93">
        <v>3.8</v>
      </c>
      <c r="K26" s="93">
        <v>3.8</v>
      </c>
      <c r="L26" s="93">
        <v>3.8</v>
      </c>
      <c r="M26" s="93">
        <v>3.8</v>
      </c>
      <c r="N26" s="158">
        <v>3.8</v>
      </c>
    </row>
    <row r="27" spans="1:14" x14ac:dyDescent="0.2">
      <c r="A27" s="3" t="s">
        <v>39</v>
      </c>
      <c r="B27" s="93">
        <v>2.9</v>
      </c>
      <c r="C27" s="94">
        <v>2.9</v>
      </c>
      <c r="D27" s="93">
        <v>2.9</v>
      </c>
      <c r="E27" s="93">
        <v>2.9</v>
      </c>
      <c r="F27" s="93">
        <v>3</v>
      </c>
      <c r="G27" s="93">
        <v>3</v>
      </c>
      <c r="H27" s="93">
        <v>3</v>
      </c>
      <c r="I27" s="93">
        <v>3</v>
      </c>
      <c r="J27" s="93">
        <v>3</v>
      </c>
      <c r="K27" s="93">
        <v>3</v>
      </c>
      <c r="L27" s="93">
        <v>3</v>
      </c>
      <c r="M27" s="93">
        <v>3</v>
      </c>
      <c r="N27" s="158">
        <v>3</v>
      </c>
    </row>
    <row r="28" spans="1:14" x14ac:dyDescent="0.2">
      <c r="A28" s="3" t="s">
        <v>40</v>
      </c>
      <c r="B28" s="93">
        <v>2.5499999999999998</v>
      </c>
      <c r="C28" s="94">
        <v>2.5499999999999998</v>
      </c>
      <c r="D28" s="93">
        <v>2.5499999999999998</v>
      </c>
      <c r="E28" s="93">
        <v>2.5499999999999998</v>
      </c>
      <c r="F28" s="93">
        <v>3</v>
      </c>
      <c r="G28" s="93">
        <v>3</v>
      </c>
      <c r="H28" s="93">
        <v>3</v>
      </c>
      <c r="I28" s="93">
        <v>3</v>
      </c>
      <c r="J28" s="93">
        <v>3</v>
      </c>
      <c r="K28" s="93">
        <v>3</v>
      </c>
      <c r="L28" s="93">
        <v>3</v>
      </c>
      <c r="M28" s="93">
        <v>3.2</v>
      </c>
      <c r="N28" s="158">
        <v>3.2</v>
      </c>
    </row>
    <row r="29" spans="1:14" x14ac:dyDescent="0.2">
      <c r="A29" s="3" t="s">
        <v>41</v>
      </c>
      <c r="B29" s="93">
        <v>2.9</v>
      </c>
      <c r="C29" s="94">
        <v>2.9</v>
      </c>
      <c r="D29" s="93">
        <v>2.9</v>
      </c>
      <c r="E29" s="93">
        <v>2.9</v>
      </c>
      <c r="F29" s="93">
        <v>3</v>
      </c>
      <c r="G29" s="93">
        <v>3</v>
      </c>
      <c r="H29" s="93">
        <v>3</v>
      </c>
      <c r="I29" s="93">
        <v>3</v>
      </c>
      <c r="J29" s="93">
        <v>3</v>
      </c>
      <c r="K29" s="93">
        <v>3</v>
      </c>
      <c r="L29" s="93">
        <v>3</v>
      </c>
      <c r="M29" s="93">
        <v>3.2</v>
      </c>
      <c r="N29" s="158">
        <v>3.2</v>
      </c>
    </row>
    <row r="30" spans="1:14" x14ac:dyDescent="0.2">
      <c r="A30" s="3" t="s">
        <v>42</v>
      </c>
      <c r="B30" s="93">
        <v>2.9</v>
      </c>
      <c r="C30" s="94">
        <v>2.9</v>
      </c>
      <c r="D30" s="93">
        <v>2.9</v>
      </c>
      <c r="E30" s="93">
        <v>2.9</v>
      </c>
      <c r="F30" s="93">
        <v>3</v>
      </c>
      <c r="G30" s="93">
        <v>3</v>
      </c>
      <c r="H30" s="93">
        <v>3</v>
      </c>
      <c r="I30" s="93">
        <v>3</v>
      </c>
      <c r="J30" s="93">
        <v>3</v>
      </c>
      <c r="K30" s="93">
        <v>3</v>
      </c>
      <c r="L30" s="93">
        <v>3</v>
      </c>
      <c r="M30" s="93">
        <v>3.2</v>
      </c>
      <c r="N30" s="158">
        <v>3.2</v>
      </c>
    </row>
    <row r="31" spans="1:14" x14ac:dyDescent="0.2">
      <c r="A31" s="3" t="s">
        <v>43</v>
      </c>
      <c r="B31" s="93">
        <v>2.9</v>
      </c>
      <c r="C31" s="94">
        <v>2.9</v>
      </c>
      <c r="D31" s="93">
        <v>2.9</v>
      </c>
      <c r="E31" s="93">
        <v>3</v>
      </c>
      <c r="F31" s="93">
        <v>3</v>
      </c>
      <c r="G31" s="93">
        <v>3</v>
      </c>
      <c r="H31" s="93">
        <v>3</v>
      </c>
      <c r="I31" s="93">
        <v>3</v>
      </c>
      <c r="J31" s="93">
        <v>3</v>
      </c>
      <c r="K31" s="93">
        <v>3</v>
      </c>
      <c r="L31" s="93">
        <v>3</v>
      </c>
      <c r="M31" s="93">
        <v>3.2</v>
      </c>
      <c r="N31" s="158">
        <v>3.2</v>
      </c>
    </row>
    <row r="32" spans="1:14" x14ac:dyDescent="0.2">
      <c r="A32" s="3" t="s">
        <v>44</v>
      </c>
      <c r="B32" s="93">
        <v>2.9</v>
      </c>
      <c r="C32" s="94">
        <v>4</v>
      </c>
      <c r="D32" s="93">
        <v>4</v>
      </c>
      <c r="E32" s="93">
        <v>4</v>
      </c>
      <c r="F32" s="93">
        <v>4</v>
      </c>
      <c r="G32" s="93">
        <v>4</v>
      </c>
      <c r="H32" s="93">
        <v>4</v>
      </c>
      <c r="I32" s="93">
        <v>4</v>
      </c>
      <c r="J32" s="93">
        <v>4</v>
      </c>
      <c r="K32" s="93">
        <v>4</v>
      </c>
      <c r="L32" s="93">
        <v>4</v>
      </c>
      <c r="M32" s="93">
        <v>4.2</v>
      </c>
      <c r="N32" s="158">
        <v>4.2</v>
      </c>
    </row>
    <row r="33" spans="1:14" x14ac:dyDescent="0.2">
      <c r="A33" s="3" t="s">
        <v>45</v>
      </c>
      <c r="B33" s="93">
        <v>2.9</v>
      </c>
      <c r="C33" s="94">
        <v>2.9</v>
      </c>
      <c r="D33" s="93">
        <v>2.9</v>
      </c>
      <c r="E33" s="93">
        <v>2.9</v>
      </c>
      <c r="F33" s="93">
        <v>3</v>
      </c>
      <c r="G33" s="93">
        <v>3</v>
      </c>
      <c r="H33" s="93">
        <v>3</v>
      </c>
      <c r="I33" s="93">
        <v>3</v>
      </c>
      <c r="J33" s="93">
        <v>3</v>
      </c>
      <c r="K33" s="93">
        <v>3</v>
      </c>
      <c r="L33" s="93">
        <v>3</v>
      </c>
      <c r="M33" s="93">
        <v>3.2</v>
      </c>
      <c r="N33" s="158">
        <v>3.2</v>
      </c>
    </row>
    <row r="34" spans="1:14" x14ac:dyDescent="0.2">
      <c r="A34" s="3" t="s">
        <v>46</v>
      </c>
      <c r="B34" s="93">
        <v>2.9</v>
      </c>
      <c r="C34" s="94">
        <v>2.9</v>
      </c>
      <c r="D34" s="93">
        <v>2.9</v>
      </c>
      <c r="E34" s="93">
        <v>3</v>
      </c>
      <c r="F34" s="93">
        <v>3</v>
      </c>
      <c r="G34" s="93">
        <v>3</v>
      </c>
      <c r="H34" s="93">
        <v>3</v>
      </c>
      <c r="I34" s="93">
        <v>3</v>
      </c>
      <c r="J34" s="93">
        <v>3</v>
      </c>
      <c r="K34" s="93">
        <v>3</v>
      </c>
      <c r="L34" s="93">
        <v>3</v>
      </c>
      <c r="M34" s="93">
        <v>3.2</v>
      </c>
      <c r="N34" s="158">
        <v>3.2</v>
      </c>
    </row>
    <row r="35" spans="1:14" x14ac:dyDescent="0.2">
      <c r="A35" s="3" t="s">
        <v>47</v>
      </c>
      <c r="B35" s="93">
        <v>2.9</v>
      </c>
      <c r="C35" s="94">
        <v>3.1</v>
      </c>
      <c r="D35" s="93">
        <v>3.1</v>
      </c>
      <c r="E35" s="93">
        <v>3.1</v>
      </c>
      <c r="F35" s="93">
        <v>3.1</v>
      </c>
      <c r="G35" s="93">
        <v>3.1</v>
      </c>
      <c r="H35" s="93">
        <v>3.1</v>
      </c>
      <c r="I35" s="93">
        <v>3.1</v>
      </c>
      <c r="J35" s="93">
        <v>3.1</v>
      </c>
      <c r="K35" s="93">
        <v>3.1</v>
      </c>
      <c r="L35" s="93">
        <v>3.1</v>
      </c>
      <c r="M35" s="93">
        <v>3.3</v>
      </c>
      <c r="N35" s="158">
        <v>3.3</v>
      </c>
    </row>
    <row r="36" spans="1:14" x14ac:dyDescent="0.2">
      <c r="A36" s="3" t="s">
        <v>48</v>
      </c>
      <c r="B36" s="93">
        <v>2.9</v>
      </c>
      <c r="C36" s="94">
        <v>3.2</v>
      </c>
      <c r="D36" s="93">
        <v>3.2</v>
      </c>
      <c r="E36" s="93">
        <v>3.2</v>
      </c>
      <c r="F36" s="93">
        <v>3.2</v>
      </c>
      <c r="G36" s="93">
        <v>3.2</v>
      </c>
      <c r="H36" s="93">
        <v>3.2</v>
      </c>
      <c r="I36" s="93">
        <v>3.2</v>
      </c>
      <c r="J36" s="93">
        <v>3.2</v>
      </c>
      <c r="K36" s="93">
        <v>3.2</v>
      </c>
      <c r="L36" s="93">
        <v>3.2</v>
      </c>
      <c r="M36" s="93">
        <v>3.4</v>
      </c>
      <c r="N36" s="158">
        <v>3.4</v>
      </c>
    </row>
    <row r="37" spans="1:14" x14ac:dyDescent="0.2">
      <c r="A37" s="3" t="s">
        <v>49</v>
      </c>
      <c r="B37" s="93">
        <v>2.9</v>
      </c>
      <c r="C37" s="94">
        <v>2.9</v>
      </c>
      <c r="D37" s="93">
        <v>3.2</v>
      </c>
      <c r="E37" s="93">
        <v>3.2</v>
      </c>
      <c r="F37" s="93">
        <v>3.2</v>
      </c>
      <c r="G37" s="93">
        <v>3.2</v>
      </c>
      <c r="H37" s="93">
        <v>3.2</v>
      </c>
      <c r="I37" s="93">
        <v>3.2</v>
      </c>
      <c r="J37" s="93">
        <v>3.2</v>
      </c>
      <c r="K37" s="93">
        <v>3.2</v>
      </c>
      <c r="L37" s="93">
        <v>3.2</v>
      </c>
      <c r="M37" s="93">
        <v>3.4</v>
      </c>
      <c r="N37" s="158">
        <v>3.4</v>
      </c>
    </row>
    <row r="38" spans="1:14" x14ac:dyDescent="0.2">
      <c r="A38" s="3" t="s">
        <v>50</v>
      </c>
      <c r="B38" s="93">
        <v>2.9</v>
      </c>
      <c r="C38" s="94">
        <v>2.9</v>
      </c>
      <c r="D38" s="93">
        <v>2.9</v>
      </c>
      <c r="E38" s="93">
        <v>2.9</v>
      </c>
      <c r="F38" s="93">
        <v>3</v>
      </c>
      <c r="G38" s="93">
        <v>3</v>
      </c>
      <c r="H38" s="93">
        <v>3</v>
      </c>
      <c r="I38" s="93">
        <v>3</v>
      </c>
      <c r="J38" s="93">
        <v>3</v>
      </c>
      <c r="K38" s="93">
        <v>3</v>
      </c>
      <c r="L38" s="93">
        <v>3</v>
      </c>
      <c r="M38" s="93">
        <v>3.3</v>
      </c>
      <c r="N38" s="158">
        <v>3.3</v>
      </c>
    </row>
    <row r="39" spans="1:14" x14ac:dyDescent="0.2">
      <c r="A39" s="3" t="s">
        <v>51</v>
      </c>
      <c r="B39" s="93">
        <v>2.9</v>
      </c>
      <c r="C39" s="94">
        <v>2.9</v>
      </c>
      <c r="D39" s="93">
        <v>2.9</v>
      </c>
      <c r="E39" s="93">
        <v>2.9</v>
      </c>
      <c r="F39" s="93">
        <v>3</v>
      </c>
      <c r="G39" s="93">
        <v>3</v>
      </c>
      <c r="H39" s="93">
        <v>3</v>
      </c>
      <c r="I39" s="93">
        <v>3</v>
      </c>
      <c r="J39" s="93">
        <v>3</v>
      </c>
      <c r="K39" s="93">
        <v>3</v>
      </c>
      <c r="L39" s="93">
        <v>3</v>
      </c>
      <c r="M39" s="93">
        <v>3.2</v>
      </c>
      <c r="N39" s="158">
        <v>3.2</v>
      </c>
    </row>
    <row r="40" spans="1:14" x14ac:dyDescent="0.2">
      <c r="A40" s="5"/>
      <c r="B40" s="13"/>
      <c r="C40" s="54"/>
      <c r="D40" s="11"/>
      <c r="E40" s="11"/>
      <c r="F40" s="11"/>
      <c r="G40" s="12"/>
      <c r="H40" s="13"/>
      <c r="I40" s="13"/>
      <c r="J40" s="13"/>
      <c r="K40" s="13"/>
      <c r="L40" s="13"/>
      <c r="M40" s="13"/>
      <c r="N40" s="132"/>
    </row>
    <row r="41" spans="1:14" ht="15" x14ac:dyDescent="0.25">
      <c r="A41" s="7" t="s">
        <v>16</v>
      </c>
      <c r="B41" s="46"/>
      <c r="C41" s="55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132"/>
    </row>
    <row r="42" spans="1:14" x14ac:dyDescent="0.2">
      <c r="A42" s="16" t="s">
        <v>52</v>
      </c>
      <c r="B42" s="127">
        <v>2.9</v>
      </c>
      <c r="C42" s="127">
        <v>3.35</v>
      </c>
      <c r="D42" s="127">
        <v>3.35</v>
      </c>
      <c r="E42" s="127">
        <v>3.35</v>
      </c>
      <c r="F42" s="128">
        <v>3.35</v>
      </c>
      <c r="G42" s="128">
        <v>3.35</v>
      </c>
      <c r="H42" s="128">
        <v>3.35</v>
      </c>
      <c r="I42" s="128">
        <v>3.35</v>
      </c>
      <c r="J42" s="128">
        <v>3.35</v>
      </c>
      <c r="K42" s="128">
        <v>3.35</v>
      </c>
      <c r="L42" s="128">
        <v>3.35</v>
      </c>
      <c r="M42" s="128">
        <v>4.0199999999999996</v>
      </c>
      <c r="N42" s="129">
        <v>4.0199999999999996</v>
      </c>
    </row>
    <row r="43" spans="1:14" x14ac:dyDescent="0.2">
      <c r="A43" s="16" t="s">
        <v>53</v>
      </c>
      <c r="B43" s="127">
        <v>2.9</v>
      </c>
      <c r="C43" s="127">
        <v>3.3</v>
      </c>
      <c r="D43" s="127">
        <v>3</v>
      </c>
      <c r="E43" s="127">
        <v>3</v>
      </c>
      <c r="F43" s="128">
        <v>3</v>
      </c>
      <c r="G43" s="128">
        <v>3</v>
      </c>
      <c r="H43" s="128">
        <v>3</v>
      </c>
      <c r="I43" s="128">
        <v>3</v>
      </c>
      <c r="J43" s="128">
        <v>3</v>
      </c>
      <c r="K43" s="128">
        <v>3</v>
      </c>
      <c r="L43" s="128">
        <v>3</v>
      </c>
      <c r="M43" s="128">
        <v>3.2</v>
      </c>
      <c r="N43" s="129">
        <v>3.2</v>
      </c>
    </row>
    <row r="44" spans="1:14" x14ac:dyDescent="0.2">
      <c r="A44" s="16" t="s">
        <v>54</v>
      </c>
      <c r="B44" s="127">
        <v>2.9</v>
      </c>
      <c r="C44" s="127">
        <v>2.9</v>
      </c>
      <c r="D44" s="127">
        <v>2.9</v>
      </c>
      <c r="E44" s="127">
        <v>3</v>
      </c>
      <c r="F44" s="128">
        <v>3</v>
      </c>
      <c r="G44" s="128">
        <v>3</v>
      </c>
      <c r="H44" s="128">
        <v>3</v>
      </c>
      <c r="I44" s="128">
        <v>3</v>
      </c>
      <c r="J44" s="128">
        <v>3</v>
      </c>
      <c r="K44" s="128">
        <v>3</v>
      </c>
      <c r="L44" s="128">
        <v>3</v>
      </c>
      <c r="M44" s="128">
        <v>3.2</v>
      </c>
      <c r="N44" s="129">
        <v>3.2</v>
      </c>
    </row>
    <row r="45" spans="1:14" x14ac:dyDescent="0.2">
      <c r="A45" s="16" t="s">
        <v>55</v>
      </c>
      <c r="B45" s="127">
        <v>2.9</v>
      </c>
      <c r="C45" s="127">
        <v>3.2</v>
      </c>
      <c r="D45" s="127">
        <v>3.2</v>
      </c>
      <c r="E45" s="127">
        <v>3.2</v>
      </c>
      <c r="F45" s="128">
        <v>3.2</v>
      </c>
      <c r="G45" s="128">
        <v>3.2</v>
      </c>
      <c r="H45" s="128">
        <v>3.2</v>
      </c>
      <c r="I45" s="128">
        <v>3.2</v>
      </c>
      <c r="J45" s="128">
        <v>3.2</v>
      </c>
      <c r="K45" s="128">
        <v>3.2</v>
      </c>
      <c r="L45" s="128">
        <v>3.2</v>
      </c>
      <c r="M45" s="128">
        <v>3.4</v>
      </c>
      <c r="N45" s="129">
        <v>3.4</v>
      </c>
    </row>
    <row r="46" spans="1:14" x14ac:dyDescent="0.2">
      <c r="A46" s="16" t="s">
        <v>56</v>
      </c>
      <c r="B46" s="127">
        <v>2.9</v>
      </c>
      <c r="C46" s="127">
        <v>2.9</v>
      </c>
      <c r="D46" s="127">
        <v>2.9</v>
      </c>
      <c r="E46" s="127">
        <v>2.9</v>
      </c>
      <c r="F46" s="128">
        <v>3</v>
      </c>
      <c r="G46" s="128">
        <v>3</v>
      </c>
      <c r="H46" s="128">
        <v>3</v>
      </c>
      <c r="I46" s="128">
        <v>3</v>
      </c>
      <c r="J46" s="128">
        <v>3</v>
      </c>
      <c r="K46" s="128">
        <v>3</v>
      </c>
      <c r="L46" s="128">
        <v>3</v>
      </c>
      <c r="M46" s="128">
        <v>3.2</v>
      </c>
      <c r="N46" s="129">
        <v>3.2</v>
      </c>
    </row>
    <row r="47" spans="1:14" x14ac:dyDescent="0.2">
      <c r="A47" s="16" t="s">
        <v>57</v>
      </c>
      <c r="B47" s="127">
        <v>2.9</v>
      </c>
      <c r="C47" s="127">
        <v>2.9</v>
      </c>
      <c r="D47" s="127">
        <v>2.9</v>
      </c>
      <c r="E47" s="127">
        <v>3.03</v>
      </c>
      <c r="F47" s="128">
        <v>3.03</v>
      </c>
      <c r="G47" s="128">
        <v>3.03</v>
      </c>
      <c r="H47" s="128">
        <v>3.03</v>
      </c>
      <c r="I47" s="128">
        <v>3.03</v>
      </c>
      <c r="J47" s="128">
        <v>3.03</v>
      </c>
      <c r="K47" s="128">
        <v>3.03</v>
      </c>
      <c r="L47" s="128">
        <v>3.03</v>
      </c>
      <c r="M47" s="128">
        <v>3.13</v>
      </c>
      <c r="N47" s="129">
        <v>3.13</v>
      </c>
    </row>
    <row r="48" spans="1:14" x14ac:dyDescent="0.2">
      <c r="A48" s="16" t="s">
        <v>58</v>
      </c>
      <c r="B48" s="127">
        <v>3.1</v>
      </c>
      <c r="C48" s="127">
        <v>3.3</v>
      </c>
      <c r="D48" s="127">
        <v>3.3</v>
      </c>
      <c r="E48" s="127">
        <v>3.4</v>
      </c>
      <c r="F48" s="128">
        <v>3.4</v>
      </c>
      <c r="G48" s="128">
        <v>3.4</v>
      </c>
      <c r="H48" s="128">
        <v>3.4</v>
      </c>
      <c r="I48" s="128">
        <v>3.4</v>
      </c>
      <c r="J48" s="128">
        <v>3.4</v>
      </c>
      <c r="K48" s="128">
        <v>3.4</v>
      </c>
      <c r="L48" s="128">
        <v>3.4</v>
      </c>
      <c r="M48" s="128">
        <v>3.6</v>
      </c>
      <c r="N48" s="129">
        <v>3.6</v>
      </c>
    </row>
    <row r="49" spans="1:14" x14ac:dyDescent="0.2">
      <c r="A49" s="16" t="s">
        <v>59</v>
      </c>
      <c r="B49" s="127">
        <v>2.8</v>
      </c>
      <c r="C49" s="127">
        <v>2.9</v>
      </c>
      <c r="D49" s="127">
        <v>2.9</v>
      </c>
      <c r="E49" s="127">
        <v>3</v>
      </c>
      <c r="F49" s="128">
        <v>3</v>
      </c>
      <c r="G49" s="128">
        <v>3</v>
      </c>
      <c r="H49" s="128">
        <v>3</v>
      </c>
      <c r="I49" s="128">
        <v>3</v>
      </c>
      <c r="J49" s="128">
        <v>3</v>
      </c>
      <c r="K49" s="128">
        <v>3</v>
      </c>
      <c r="L49" s="128">
        <v>3</v>
      </c>
      <c r="M49" s="128">
        <v>3.1</v>
      </c>
      <c r="N49" s="129">
        <v>3.1</v>
      </c>
    </row>
    <row r="50" spans="1:14" x14ac:dyDescent="0.2">
      <c r="A50" s="16" t="s">
        <v>60</v>
      </c>
      <c r="B50" s="127">
        <v>2.9</v>
      </c>
      <c r="C50" s="127">
        <v>3.22</v>
      </c>
      <c r="D50" s="127">
        <v>3.22</v>
      </c>
      <c r="E50" s="127">
        <v>3.22</v>
      </c>
      <c r="F50" s="128">
        <v>3.22</v>
      </c>
      <c r="G50" s="128">
        <v>3.22</v>
      </c>
      <c r="H50" s="128">
        <v>3.22</v>
      </c>
      <c r="I50" s="128">
        <v>3.22</v>
      </c>
      <c r="J50" s="128">
        <v>3.22</v>
      </c>
      <c r="K50" s="128">
        <v>3.22</v>
      </c>
      <c r="L50" s="128">
        <v>3.22</v>
      </c>
      <c r="M50" s="128">
        <v>3.42</v>
      </c>
      <c r="N50" s="129">
        <v>3.42</v>
      </c>
    </row>
    <row r="51" spans="1:14" x14ac:dyDescent="0.2">
      <c r="A51" s="16" t="s">
        <v>61</v>
      </c>
      <c r="B51" s="127">
        <v>2.8</v>
      </c>
      <c r="C51" s="127">
        <v>3.75</v>
      </c>
      <c r="D51" s="127">
        <v>3.75</v>
      </c>
      <c r="E51" s="127">
        <v>3.75</v>
      </c>
      <c r="F51" s="128">
        <v>3.75</v>
      </c>
      <c r="G51" s="128">
        <v>3.75</v>
      </c>
      <c r="H51" s="128">
        <v>3.75</v>
      </c>
      <c r="I51" s="128">
        <v>3.75</v>
      </c>
      <c r="J51" s="128">
        <v>3.75</v>
      </c>
      <c r="K51" s="128">
        <v>3.75</v>
      </c>
      <c r="L51" s="128">
        <v>3.75</v>
      </c>
      <c r="M51" s="128">
        <v>3.95</v>
      </c>
      <c r="N51" s="129">
        <v>3.95</v>
      </c>
    </row>
    <row r="52" spans="1:14" x14ac:dyDescent="0.2">
      <c r="A52" s="16" t="s">
        <v>62</v>
      </c>
      <c r="B52" s="127">
        <v>2.9</v>
      </c>
      <c r="C52" s="127">
        <v>2.9</v>
      </c>
      <c r="D52" s="127">
        <v>2.9</v>
      </c>
      <c r="E52" s="127">
        <v>3</v>
      </c>
      <c r="F52" s="128">
        <v>3</v>
      </c>
      <c r="G52" s="128">
        <v>3</v>
      </c>
      <c r="H52" s="128">
        <v>3</v>
      </c>
      <c r="I52" s="128">
        <v>3</v>
      </c>
      <c r="J52" s="128">
        <v>3</v>
      </c>
      <c r="K52" s="128">
        <v>3</v>
      </c>
      <c r="L52" s="128">
        <v>3</v>
      </c>
      <c r="M52" s="128">
        <v>3.2</v>
      </c>
      <c r="N52" s="129">
        <v>3.2</v>
      </c>
    </row>
    <row r="53" spans="1:14" x14ac:dyDescent="0.2">
      <c r="A53" s="16" t="s">
        <v>63</v>
      </c>
      <c r="B53" s="127">
        <v>2.9</v>
      </c>
      <c r="C53" s="127">
        <v>2.9</v>
      </c>
      <c r="D53" s="127">
        <v>2.9</v>
      </c>
      <c r="E53" s="127">
        <v>2.9</v>
      </c>
      <c r="F53" s="128">
        <v>3</v>
      </c>
      <c r="G53" s="128">
        <v>3</v>
      </c>
      <c r="H53" s="128">
        <v>3</v>
      </c>
      <c r="I53" s="128">
        <v>3</v>
      </c>
      <c r="J53" s="128">
        <v>3</v>
      </c>
      <c r="K53" s="128">
        <v>3</v>
      </c>
      <c r="L53" s="128">
        <v>3</v>
      </c>
      <c r="M53" s="128">
        <v>3.2</v>
      </c>
      <c r="N53" s="129">
        <v>3.2</v>
      </c>
    </row>
    <row r="54" spans="1:14" x14ac:dyDescent="0.2">
      <c r="A54" s="16" t="s">
        <v>64</v>
      </c>
      <c r="B54" s="127">
        <v>2.9</v>
      </c>
      <c r="C54" s="127">
        <v>3.5</v>
      </c>
      <c r="D54" s="127">
        <v>3.5</v>
      </c>
      <c r="E54" s="127">
        <v>3.5</v>
      </c>
      <c r="F54" s="128">
        <v>3.5</v>
      </c>
      <c r="G54" s="128">
        <v>3.5</v>
      </c>
      <c r="H54" s="128">
        <v>3.5</v>
      </c>
      <c r="I54" s="128">
        <v>3.5</v>
      </c>
      <c r="J54" s="128">
        <v>3.5</v>
      </c>
      <c r="K54" s="128">
        <v>3.5</v>
      </c>
      <c r="L54" s="128">
        <v>3.5</v>
      </c>
      <c r="M54" s="128">
        <v>3.7</v>
      </c>
      <c r="N54" s="129">
        <v>3.7</v>
      </c>
    </row>
    <row r="55" spans="1:14" x14ac:dyDescent="0.2">
      <c r="A55" s="16" t="s">
        <v>65</v>
      </c>
      <c r="B55" s="127">
        <v>2.9</v>
      </c>
      <c r="C55" s="127">
        <v>2.9</v>
      </c>
      <c r="D55" s="127">
        <v>2.9</v>
      </c>
      <c r="E55" s="127">
        <v>3</v>
      </c>
      <c r="F55" s="128">
        <v>3</v>
      </c>
      <c r="G55" s="128">
        <v>3</v>
      </c>
      <c r="H55" s="128">
        <v>3</v>
      </c>
      <c r="I55" s="128">
        <v>3</v>
      </c>
      <c r="J55" s="128">
        <v>3</v>
      </c>
      <c r="K55" s="128">
        <v>3</v>
      </c>
      <c r="L55" s="128">
        <v>3</v>
      </c>
      <c r="M55" s="128">
        <v>3.2</v>
      </c>
      <c r="N55" s="129">
        <v>3.2</v>
      </c>
    </row>
    <row r="56" spans="1:14" x14ac:dyDescent="0.2">
      <c r="A56" s="16" t="s">
        <v>66</v>
      </c>
      <c r="B56" s="127">
        <v>3</v>
      </c>
      <c r="C56" s="127">
        <v>3.5</v>
      </c>
      <c r="D56" s="127">
        <v>3.5</v>
      </c>
      <c r="E56" s="127">
        <v>3.5</v>
      </c>
      <c r="F56" s="128">
        <v>3.5</v>
      </c>
      <c r="G56" s="128">
        <v>3.5</v>
      </c>
      <c r="H56" s="128">
        <v>3.5</v>
      </c>
      <c r="I56" s="128">
        <v>3.5</v>
      </c>
      <c r="J56" s="128">
        <v>3.5</v>
      </c>
      <c r="K56" s="128">
        <v>3.5</v>
      </c>
      <c r="L56" s="128">
        <v>3.5</v>
      </c>
      <c r="M56" s="128">
        <v>3.7</v>
      </c>
      <c r="N56" s="129">
        <v>3.7</v>
      </c>
    </row>
    <row r="57" spans="1:14" x14ac:dyDescent="0.2">
      <c r="A57" s="16" t="s">
        <v>67</v>
      </c>
      <c r="B57" s="127">
        <v>2.9</v>
      </c>
      <c r="C57" s="127">
        <v>2.9</v>
      </c>
      <c r="D57" s="127">
        <v>2.9</v>
      </c>
      <c r="E57" s="127">
        <v>3</v>
      </c>
      <c r="F57" s="128">
        <v>3</v>
      </c>
      <c r="G57" s="128">
        <v>3</v>
      </c>
      <c r="H57" s="128">
        <v>3</v>
      </c>
      <c r="I57" s="128">
        <v>3</v>
      </c>
      <c r="J57" s="128">
        <v>3</v>
      </c>
      <c r="K57" s="128">
        <v>3</v>
      </c>
      <c r="L57" s="128">
        <v>3</v>
      </c>
      <c r="M57" s="128">
        <v>3.2</v>
      </c>
      <c r="N57" s="129">
        <v>3.2</v>
      </c>
    </row>
    <row r="58" spans="1:14" x14ac:dyDescent="0.2">
      <c r="A58" s="16" t="s">
        <v>68</v>
      </c>
      <c r="B58" s="127">
        <v>2.9</v>
      </c>
      <c r="C58" s="127">
        <v>3.05</v>
      </c>
      <c r="D58" s="127">
        <v>3.05</v>
      </c>
      <c r="E58" s="127">
        <v>3.05</v>
      </c>
      <c r="F58" s="128">
        <v>3.05</v>
      </c>
      <c r="G58" s="128">
        <v>3.05</v>
      </c>
      <c r="H58" s="128">
        <v>3.05</v>
      </c>
      <c r="I58" s="128">
        <v>3.05</v>
      </c>
      <c r="J58" s="128">
        <v>3.05</v>
      </c>
      <c r="K58" s="128">
        <v>3.05</v>
      </c>
      <c r="L58" s="128">
        <v>3.05</v>
      </c>
      <c r="M58" s="128">
        <v>3.05</v>
      </c>
      <c r="N58" s="129">
        <v>3.05</v>
      </c>
    </row>
    <row r="59" spans="1:14" x14ac:dyDescent="0.2">
      <c r="A59" s="16" t="s">
        <v>69</v>
      </c>
      <c r="B59" s="127">
        <v>2.9</v>
      </c>
      <c r="C59" s="127">
        <v>3.1</v>
      </c>
      <c r="D59" s="127">
        <v>3.1</v>
      </c>
      <c r="E59" s="127">
        <v>3.1</v>
      </c>
      <c r="F59" s="128">
        <v>3.1</v>
      </c>
      <c r="G59" s="128">
        <v>3.1</v>
      </c>
      <c r="H59" s="128">
        <v>3.1</v>
      </c>
      <c r="I59" s="128">
        <v>3.1</v>
      </c>
      <c r="J59" s="128">
        <v>3.1</v>
      </c>
      <c r="K59" s="128">
        <v>3.1</v>
      </c>
      <c r="L59" s="128">
        <v>3.1</v>
      </c>
      <c r="M59" s="128">
        <v>3.3</v>
      </c>
      <c r="N59" s="129">
        <v>3.3</v>
      </c>
    </row>
    <row r="60" spans="1:14" x14ac:dyDescent="0.2">
      <c r="A60" s="16" t="s">
        <v>70</v>
      </c>
      <c r="B60" s="127">
        <v>2.9</v>
      </c>
      <c r="C60" s="127">
        <v>2.9</v>
      </c>
      <c r="D60" s="127">
        <v>2.9</v>
      </c>
      <c r="E60" s="127">
        <v>3</v>
      </c>
      <c r="F60" s="128">
        <v>3</v>
      </c>
      <c r="G60" s="128">
        <v>3</v>
      </c>
      <c r="H60" s="128">
        <v>3</v>
      </c>
      <c r="I60" s="128">
        <v>3</v>
      </c>
      <c r="J60" s="128">
        <v>3</v>
      </c>
      <c r="K60" s="128">
        <v>3</v>
      </c>
      <c r="L60" s="128">
        <v>3</v>
      </c>
      <c r="M60" s="128">
        <v>3.2</v>
      </c>
      <c r="N60" s="129">
        <v>3.2</v>
      </c>
    </row>
    <row r="61" spans="1:14" x14ac:dyDescent="0.2">
      <c r="A61" s="16" t="s">
        <v>71</v>
      </c>
      <c r="B61" s="127">
        <v>2.9</v>
      </c>
      <c r="C61" s="127">
        <v>3.15</v>
      </c>
      <c r="D61" s="127">
        <v>3.15</v>
      </c>
      <c r="E61" s="127">
        <v>3.15</v>
      </c>
      <c r="F61" s="128">
        <v>3.15</v>
      </c>
      <c r="G61" s="128">
        <v>3.15</v>
      </c>
      <c r="H61" s="128">
        <v>3.15</v>
      </c>
      <c r="I61" s="128">
        <v>3.15</v>
      </c>
      <c r="J61" s="128">
        <v>3.15</v>
      </c>
      <c r="K61" s="128">
        <v>3.15</v>
      </c>
      <c r="L61" s="128">
        <v>3.15</v>
      </c>
      <c r="M61" s="128">
        <v>3.35</v>
      </c>
      <c r="N61" s="129">
        <v>3.35</v>
      </c>
    </row>
    <row r="62" spans="1:14" x14ac:dyDescent="0.2">
      <c r="A62" s="16" t="s">
        <v>72</v>
      </c>
      <c r="B62" s="127">
        <v>2.9</v>
      </c>
      <c r="C62" s="127">
        <v>2.9</v>
      </c>
      <c r="D62" s="127">
        <v>2.9</v>
      </c>
      <c r="E62" s="127">
        <v>3</v>
      </c>
      <c r="F62" s="128">
        <v>3</v>
      </c>
      <c r="G62" s="128">
        <v>3</v>
      </c>
      <c r="H62" s="128">
        <v>3</v>
      </c>
      <c r="I62" s="128">
        <v>3</v>
      </c>
      <c r="J62" s="128">
        <v>3</v>
      </c>
      <c r="K62" s="128">
        <v>3</v>
      </c>
      <c r="L62" s="128">
        <v>3</v>
      </c>
      <c r="M62" s="128">
        <v>3</v>
      </c>
      <c r="N62" s="129">
        <v>3</v>
      </c>
    </row>
    <row r="63" spans="1:14" x14ac:dyDescent="0.2">
      <c r="A63" s="16" t="s">
        <v>73</v>
      </c>
      <c r="B63" s="127">
        <v>2.7</v>
      </c>
      <c r="C63" s="127">
        <v>2.9</v>
      </c>
      <c r="D63" s="127">
        <v>2.9</v>
      </c>
      <c r="E63" s="127">
        <v>3</v>
      </c>
      <c r="F63" s="128">
        <v>3</v>
      </c>
      <c r="G63" s="128">
        <v>3</v>
      </c>
      <c r="H63" s="128">
        <v>3</v>
      </c>
      <c r="I63" s="128">
        <v>3</v>
      </c>
      <c r="J63" s="128">
        <v>3</v>
      </c>
      <c r="K63" s="128">
        <v>3</v>
      </c>
      <c r="L63" s="128">
        <v>3</v>
      </c>
      <c r="M63" s="128">
        <v>3.2</v>
      </c>
      <c r="N63" s="129">
        <v>3.2</v>
      </c>
    </row>
    <row r="64" spans="1:14" x14ac:dyDescent="0.2">
      <c r="A64" s="16" t="s">
        <v>1</v>
      </c>
      <c r="B64" s="127">
        <v>2.9</v>
      </c>
      <c r="C64" s="127">
        <v>3.1</v>
      </c>
      <c r="D64" s="127">
        <v>3.1</v>
      </c>
      <c r="E64" s="127">
        <v>3.1</v>
      </c>
      <c r="F64" s="128">
        <v>3.1</v>
      </c>
      <c r="G64" s="128">
        <v>3.1</v>
      </c>
      <c r="H64" s="128">
        <v>3.1</v>
      </c>
      <c r="I64" s="128">
        <v>3.1</v>
      </c>
      <c r="J64" s="128">
        <v>3.1</v>
      </c>
      <c r="K64" s="128">
        <v>3.1</v>
      </c>
      <c r="L64" s="128">
        <v>3.1</v>
      </c>
      <c r="M64" s="128">
        <v>3.3</v>
      </c>
      <c r="N64" s="129">
        <v>3.3</v>
      </c>
    </row>
    <row r="65" spans="1:14" x14ac:dyDescent="0.2">
      <c r="A65" s="16" t="s">
        <v>74</v>
      </c>
      <c r="B65" s="127">
        <v>2.8</v>
      </c>
      <c r="C65" s="127">
        <v>3.2</v>
      </c>
      <c r="D65" s="127">
        <v>3.2</v>
      </c>
      <c r="E65" s="127">
        <v>3.2</v>
      </c>
      <c r="F65" s="128">
        <v>3.2</v>
      </c>
      <c r="G65" s="128">
        <v>3.2</v>
      </c>
      <c r="H65" s="128">
        <v>3.2</v>
      </c>
      <c r="I65" s="128">
        <v>3.2</v>
      </c>
      <c r="J65" s="128">
        <v>3.2</v>
      </c>
      <c r="K65" s="128">
        <v>3.2</v>
      </c>
      <c r="L65" s="128">
        <v>3.2</v>
      </c>
      <c r="M65" s="128">
        <v>3.4</v>
      </c>
      <c r="N65" s="129">
        <v>3.4</v>
      </c>
    </row>
    <row r="66" spans="1:14" x14ac:dyDescent="0.2">
      <c r="A66" s="16" t="s">
        <v>75</v>
      </c>
      <c r="B66" s="127">
        <v>2.8</v>
      </c>
      <c r="C66" s="127">
        <v>3.15</v>
      </c>
      <c r="D66" s="127">
        <v>3.15</v>
      </c>
      <c r="E66" s="127">
        <v>3.15</v>
      </c>
      <c r="F66" s="128">
        <v>3.15</v>
      </c>
      <c r="G66" s="128">
        <v>3.15</v>
      </c>
      <c r="H66" s="128">
        <v>3.15</v>
      </c>
      <c r="I66" s="128">
        <v>3.15</v>
      </c>
      <c r="J66" s="128">
        <v>3.15</v>
      </c>
      <c r="K66" s="128">
        <v>3.15</v>
      </c>
      <c r="L66" s="128">
        <v>3.15</v>
      </c>
      <c r="M66" s="128">
        <v>3.35</v>
      </c>
      <c r="N66" s="129">
        <v>3.35</v>
      </c>
    </row>
    <row r="67" spans="1:14" x14ac:dyDescent="0.2">
      <c r="A67" s="16" t="s">
        <v>76</v>
      </c>
      <c r="B67" s="127">
        <v>2.8</v>
      </c>
      <c r="C67" s="127">
        <v>3.45</v>
      </c>
      <c r="D67" s="127">
        <v>3.45</v>
      </c>
      <c r="E67" s="127">
        <v>3.45</v>
      </c>
      <c r="F67" s="128">
        <v>3.45</v>
      </c>
      <c r="G67" s="128">
        <v>3.45</v>
      </c>
      <c r="H67" s="128">
        <v>3.45</v>
      </c>
      <c r="I67" s="128">
        <v>3.45</v>
      </c>
      <c r="J67" s="128">
        <v>3.45</v>
      </c>
      <c r="K67" s="128">
        <v>3.45</v>
      </c>
      <c r="L67" s="128">
        <v>3.45</v>
      </c>
      <c r="M67" s="128">
        <v>3.45</v>
      </c>
      <c r="N67" s="129">
        <v>3.45</v>
      </c>
    </row>
    <row r="68" spans="1:14" x14ac:dyDescent="0.2">
      <c r="A68" s="16" t="s">
        <v>77</v>
      </c>
      <c r="B68" s="127">
        <v>2.69</v>
      </c>
      <c r="C68" s="127">
        <v>2.69</v>
      </c>
      <c r="D68" s="127">
        <v>2.69</v>
      </c>
      <c r="E68" s="127">
        <v>3</v>
      </c>
      <c r="F68" s="128">
        <v>3</v>
      </c>
      <c r="G68" s="128">
        <v>3</v>
      </c>
      <c r="H68" s="128">
        <v>3</v>
      </c>
      <c r="I68" s="128">
        <v>3</v>
      </c>
      <c r="J68" s="128">
        <v>3</v>
      </c>
      <c r="K68" s="128">
        <v>3</v>
      </c>
      <c r="L68" s="128">
        <v>3</v>
      </c>
      <c r="M68" s="128">
        <v>3.2</v>
      </c>
      <c r="N68" s="129">
        <v>3.2</v>
      </c>
    </row>
    <row r="69" spans="1:14" x14ac:dyDescent="0.2">
      <c r="A69" s="16" t="s">
        <v>78</v>
      </c>
      <c r="B69" s="127">
        <v>2.9</v>
      </c>
      <c r="C69" s="127">
        <v>4</v>
      </c>
      <c r="D69" s="127">
        <v>4</v>
      </c>
      <c r="E69" s="127">
        <v>4</v>
      </c>
      <c r="F69" s="128">
        <v>4</v>
      </c>
      <c r="G69" s="128">
        <v>4</v>
      </c>
      <c r="H69" s="128">
        <v>4</v>
      </c>
      <c r="I69" s="128">
        <v>4</v>
      </c>
      <c r="J69" s="128">
        <v>4</v>
      </c>
      <c r="K69" s="128">
        <v>4</v>
      </c>
      <c r="L69" s="128">
        <v>4</v>
      </c>
      <c r="M69" s="128">
        <v>4.2</v>
      </c>
      <c r="N69" s="129">
        <v>4.2</v>
      </c>
    </row>
    <row r="70" spans="1:14" x14ac:dyDescent="0.2">
      <c r="A70" s="16" t="s">
        <v>79</v>
      </c>
      <c r="B70" s="127">
        <v>2.9</v>
      </c>
      <c r="C70" s="127">
        <v>3.1</v>
      </c>
      <c r="D70" s="127">
        <v>3.1</v>
      </c>
      <c r="E70" s="127">
        <v>3.1</v>
      </c>
      <c r="F70" s="128">
        <v>3.1</v>
      </c>
      <c r="G70" s="128">
        <v>3.1</v>
      </c>
      <c r="H70" s="128">
        <v>3.1</v>
      </c>
      <c r="I70" s="128">
        <v>3.1</v>
      </c>
      <c r="J70" s="128">
        <v>3.1</v>
      </c>
      <c r="K70" s="128">
        <v>3.1</v>
      </c>
      <c r="L70" s="128">
        <v>3.1</v>
      </c>
      <c r="M70" s="128">
        <v>3.3</v>
      </c>
      <c r="N70" s="129">
        <v>3.3</v>
      </c>
    </row>
    <row r="71" spans="1:14" x14ac:dyDescent="0.2">
      <c r="A71" s="16" t="s">
        <v>80</v>
      </c>
      <c r="B71" s="127">
        <v>2.9</v>
      </c>
      <c r="C71" s="127">
        <v>2.9</v>
      </c>
      <c r="D71" s="127">
        <v>2.9</v>
      </c>
      <c r="E71" s="127">
        <v>3</v>
      </c>
      <c r="F71" s="128">
        <v>3</v>
      </c>
      <c r="G71" s="128">
        <v>3</v>
      </c>
      <c r="H71" s="128">
        <v>3</v>
      </c>
      <c r="I71" s="128">
        <v>3</v>
      </c>
      <c r="J71" s="128">
        <v>3</v>
      </c>
      <c r="K71" s="128">
        <v>3</v>
      </c>
      <c r="L71" s="128">
        <v>3</v>
      </c>
      <c r="M71" s="128">
        <v>3.2</v>
      </c>
      <c r="N71" s="129">
        <v>3.2</v>
      </c>
    </row>
    <row r="72" spans="1:14" x14ac:dyDescent="0.2">
      <c r="A72" s="16" t="s">
        <v>81</v>
      </c>
      <c r="B72" s="127">
        <v>2.9</v>
      </c>
      <c r="C72" s="127">
        <v>2.9</v>
      </c>
      <c r="D72" s="127">
        <v>2.9</v>
      </c>
      <c r="E72" s="127">
        <v>3</v>
      </c>
      <c r="F72" s="128">
        <v>3</v>
      </c>
      <c r="G72" s="128">
        <v>3</v>
      </c>
      <c r="H72" s="128">
        <v>3</v>
      </c>
      <c r="I72" s="128">
        <v>3</v>
      </c>
      <c r="J72" s="128">
        <v>3</v>
      </c>
      <c r="K72" s="128">
        <v>3</v>
      </c>
      <c r="L72" s="128">
        <v>3</v>
      </c>
      <c r="M72" s="128">
        <v>3.2</v>
      </c>
      <c r="N72" s="129">
        <v>3.2</v>
      </c>
    </row>
    <row r="73" spans="1:14" x14ac:dyDescent="0.2">
      <c r="A73" s="16" t="s">
        <v>82</v>
      </c>
      <c r="B73" s="127">
        <v>2.8</v>
      </c>
      <c r="C73" s="127">
        <v>2.9</v>
      </c>
      <c r="D73" s="127">
        <v>2.9</v>
      </c>
      <c r="E73" s="127">
        <v>3</v>
      </c>
      <c r="F73" s="128">
        <v>3</v>
      </c>
      <c r="G73" s="128">
        <v>3</v>
      </c>
      <c r="H73" s="128">
        <v>3</v>
      </c>
      <c r="I73" s="128">
        <v>3</v>
      </c>
      <c r="J73" s="128">
        <v>3</v>
      </c>
      <c r="K73" s="128">
        <v>3</v>
      </c>
      <c r="L73" s="128">
        <v>3</v>
      </c>
      <c r="M73" s="128">
        <v>3.2</v>
      </c>
      <c r="N73" s="129">
        <v>3.2</v>
      </c>
    </row>
    <row r="74" spans="1:14" x14ac:dyDescent="0.2">
      <c r="A74" s="16" t="s">
        <v>83</v>
      </c>
      <c r="B74" s="127">
        <v>2.8</v>
      </c>
      <c r="C74" s="127">
        <v>3.5</v>
      </c>
      <c r="D74" s="127">
        <v>3.5</v>
      </c>
      <c r="E74" s="127">
        <v>3.5</v>
      </c>
      <c r="F74" s="128">
        <v>3.5</v>
      </c>
      <c r="G74" s="128">
        <v>3.5</v>
      </c>
      <c r="H74" s="128">
        <v>3.5</v>
      </c>
      <c r="I74" s="128">
        <v>3.5</v>
      </c>
      <c r="J74" s="128">
        <v>3.5</v>
      </c>
      <c r="K74" s="128">
        <v>3.5</v>
      </c>
      <c r="L74" s="128">
        <v>3.5</v>
      </c>
      <c r="M74" s="128">
        <v>3.7</v>
      </c>
      <c r="N74" s="129">
        <v>3.7</v>
      </c>
    </row>
    <row r="75" spans="1:14" x14ac:dyDescent="0.2">
      <c r="A75" s="16" t="s">
        <v>84</v>
      </c>
      <c r="B75" s="127">
        <v>2.9</v>
      </c>
      <c r="C75" s="127">
        <v>2.9</v>
      </c>
      <c r="D75" s="127">
        <v>2.9</v>
      </c>
      <c r="E75" s="127">
        <v>3.03</v>
      </c>
      <c r="F75" s="128">
        <v>3.03</v>
      </c>
      <c r="G75" s="128">
        <v>3.03</v>
      </c>
      <c r="H75" s="128">
        <v>3.03</v>
      </c>
      <c r="I75" s="128">
        <v>3.03</v>
      </c>
      <c r="J75" s="128">
        <v>3.03</v>
      </c>
      <c r="K75" s="128">
        <v>3.03</v>
      </c>
      <c r="L75" s="128">
        <v>3.03</v>
      </c>
      <c r="M75" s="128">
        <v>3.23</v>
      </c>
      <c r="N75" s="129">
        <v>3.23</v>
      </c>
    </row>
    <row r="76" spans="1:14" x14ac:dyDescent="0.2">
      <c r="A76" s="16" t="s">
        <v>85</v>
      </c>
      <c r="B76" s="127">
        <v>2.9</v>
      </c>
      <c r="C76" s="127">
        <v>3.2</v>
      </c>
      <c r="D76" s="127">
        <v>3.2</v>
      </c>
      <c r="E76" s="127">
        <v>3.33</v>
      </c>
      <c r="F76" s="128">
        <v>3.33</v>
      </c>
      <c r="G76" s="128">
        <v>3.33</v>
      </c>
      <c r="H76" s="128">
        <v>3.33</v>
      </c>
      <c r="I76" s="128">
        <v>3.33</v>
      </c>
      <c r="J76" s="128">
        <v>3.33</v>
      </c>
      <c r="K76" s="128">
        <v>3.33</v>
      </c>
      <c r="L76" s="128">
        <v>3.33</v>
      </c>
      <c r="M76" s="128">
        <v>3.53</v>
      </c>
      <c r="N76" s="129">
        <v>3.53</v>
      </c>
    </row>
    <row r="77" spans="1:14" x14ac:dyDescent="0.2">
      <c r="A77" s="16" t="s">
        <v>86</v>
      </c>
      <c r="B77" s="127">
        <v>2.9</v>
      </c>
      <c r="C77" s="127">
        <v>2.9</v>
      </c>
      <c r="D77" s="127">
        <v>2.9</v>
      </c>
      <c r="E77" s="127">
        <v>3</v>
      </c>
      <c r="F77" s="128">
        <v>3</v>
      </c>
      <c r="G77" s="128">
        <v>3</v>
      </c>
      <c r="H77" s="128">
        <v>3</v>
      </c>
      <c r="I77" s="128">
        <v>3</v>
      </c>
      <c r="J77" s="128">
        <v>3</v>
      </c>
      <c r="K77" s="128">
        <v>3</v>
      </c>
      <c r="L77" s="128">
        <v>3</v>
      </c>
      <c r="M77" s="128">
        <v>3</v>
      </c>
      <c r="N77" s="129">
        <v>3</v>
      </c>
    </row>
    <row r="78" spans="1:14" x14ac:dyDescent="0.2">
      <c r="A78" s="16" t="s">
        <v>87</v>
      </c>
      <c r="B78" s="127">
        <v>2.9</v>
      </c>
      <c r="C78" s="127">
        <v>3.3</v>
      </c>
      <c r="D78" s="127">
        <v>3.3</v>
      </c>
      <c r="E78" s="127">
        <v>3.43</v>
      </c>
      <c r="F78" s="128">
        <v>3.43</v>
      </c>
      <c r="G78" s="128">
        <v>3.43</v>
      </c>
      <c r="H78" s="128">
        <v>3.43</v>
      </c>
      <c r="I78" s="128">
        <v>3.43</v>
      </c>
      <c r="J78" s="128">
        <v>3.43</v>
      </c>
      <c r="K78" s="128">
        <v>3.43</v>
      </c>
      <c r="L78" s="128">
        <v>3.43</v>
      </c>
      <c r="M78" s="128">
        <v>3.63</v>
      </c>
      <c r="N78" s="129">
        <v>3.63</v>
      </c>
    </row>
    <row r="79" spans="1:14" x14ac:dyDescent="0.2">
      <c r="A79" s="16" t="s">
        <v>88</v>
      </c>
      <c r="B79" s="127">
        <v>2.8</v>
      </c>
      <c r="C79" s="127">
        <v>3.25</v>
      </c>
      <c r="D79" s="127">
        <v>3.25</v>
      </c>
      <c r="E79" s="127">
        <v>3.25</v>
      </c>
      <c r="F79" s="128">
        <v>3.25</v>
      </c>
      <c r="G79" s="128">
        <v>3.25</v>
      </c>
      <c r="H79" s="128">
        <v>3.25</v>
      </c>
      <c r="I79" s="128">
        <v>3.25</v>
      </c>
      <c r="J79" s="128">
        <v>3.25</v>
      </c>
      <c r="K79" s="128">
        <v>3.25</v>
      </c>
      <c r="L79" s="128">
        <v>3.25</v>
      </c>
      <c r="M79" s="128">
        <v>3.65</v>
      </c>
      <c r="N79" s="129">
        <v>3.65</v>
      </c>
    </row>
    <row r="80" spans="1:14" x14ac:dyDescent="0.2">
      <c r="A80" s="16" t="s">
        <v>89</v>
      </c>
      <c r="B80" s="127">
        <v>2.9</v>
      </c>
      <c r="C80" s="127">
        <v>2.9</v>
      </c>
      <c r="D80" s="127">
        <v>2.9</v>
      </c>
      <c r="E80" s="127">
        <v>3</v>
      </c>
      <c r="F80" s="128">
        <v>3</v>
      </c>
      <c r="G80" s="128">
        <v>3</v>
      </c>
      <c r="H80" s="128">
        <v>3</v>
      </c>
      <c r="I80" s="128">
        <v>3</v>
      </c>
      <c r="J80" s="128">
        <v>3</v>
      </c>
      <c r="K80" s="128">
        <v>3</v>
      </c>
      <c r="L80" s="128">
        <v>3</v>
      </c>
      <c r="M80" s="128">
        <v>3.2</v>
      </c>
      <c r="N80" s="129">
        <v>3.2</v>
      </c>
    </row>
    <row r="81" spans="1:14" x14ac:dyDescent="0.2">
      <c r="A81" s="16" t="s">
        <v>90</v>
      </c>
      <c r="B81" s="127">
        <v>2.9</v>
      </c>
      <c r="C81" s="127">
        <v>3.5</v>
      </c>
      <c r="D81" s="127">
        <v>3.5</v>
      </c>
      <c r="E81" s="127">
        <v>3.5</v>
      </c>
      <c r="F81" s="128">
        <v>3.5</v>
      </c>
      <c r="G81" s="128">
        <v>3.5</v>
      </c>
      <c r="H81" s="128">
        <v>3.5</v>
      </c>
      <c r="I81" s="128">
        <v>3.5</v>
      </c>
      <c r="J81" s="128">
        <v>3.5</v>
      </c>
      <c r="K81" s="128">
        <v>3.5</v>
      </c>
      <c r="L81" s="128">
        <v>3.5</v>
      </c>
      <c r="M81" s="128">
        <v>3.7</v>
      </c>
      <c r="N81" s="129">
        <v>3.7</v>
      </c>
    </row>
    <row r="82" spans="1:14" x14ac:dyDescent="0.2">
      <c r="A82" s="16" t="s">
        <v>91</v>
      </c>
      <c r="B82" s="127">
        <v>2.9</v>
      </c>
      <c r="C82" s="127">
        <v>3.2</v>
      </c>
      <c r="D82" s="127">
        <v>3.2</v>
      </c>
      <c r="E82" s="127">
        <v>3.33</v>
      </c>
      <c r="F82" s="128">
        <v>3.33</v>
      </c>
      <c r="G82" s="128">
        <v>3.33</v>
      </c>
      <c r="H82" s="128">
        <v>3.33</v>
      </c>
      <c r="I82" s="128">
        <v>3.33</v>
      </c>
      <c r="J82" s="128">
        <v>3.33</v>
      </c>
      <c r="K82" s="128">
        <v>3.33</v>
      </c>
      <c r="L82" s="128">
        <v>3.33</v>
      </c>
      <c r="M82" s="128">
        <v>3.33</v>
      </c>
      <c r="N82" s="129">
        <v>3.33</v>
      </c>
    </row>
    <row r="83" spans="1:14" x14ac:dyDescent="0.2">
      <c r="A83" s="3"/>
      <c r="B83" s="61"/>
      <c r="C83" s="56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132"/>
    </row>
    <row r="84" spans="1:14" ht="15" x14ac:dyDescent="0.25">
      <c r="A84" s="6" t="s">
        <v>17</v>
      </c>
      <c r="B84" s="46"/>
      <c r="C84" s="55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132"/>
    </row>
    <row r="85" spans="1:14" x14ac:dyDescent="0.2">
      <c r="A85" s="16" t="s">
        <v>92</v>
      </c>
      <c r="B85" s="193">
        <v>2.9</v>
      </c>
      <c r="C85" s="193">
        <v>2.9</v>
      </c>
      <c r="D85" s="193">
        <v>2.9</v>
      </c>
      <c r="E85" s="193">
        <v>3</v>
      </c>
      <c r="F85" s="193">
        <v>3</v>
      </c>
      <c r="G85" s="193">
        <v>3</v>
      </c>
      <c r="H85" s="193">
        <v>3</v>
      </c>
      <c r="I85" s="193">
        <v>3</v>
      </c>
      <c r="J85" s="193">
        <v>3</v>
      </c>
      <c r="K85" s="193">
        <v>3</v>
      </c>
      <c r="L85" s="193">
        <v>3</v>
      </c>
      <c r="M85" s="193">
        <v>3.2</v>
      </c>
      <c r="N85" s="194"/>
    </row>
    <row r="86" spans="1:14" x14ac:dyDescent="0.2">
      <c r="A86" s="16" t="s">
        <v>93</v>
      </c>
      <c r="B86" s="193">
        <v>2.9</v>
      </c>
      <c r="C86" s="193">
        <v>3</v>
      </c>
      <c r="D86" s="193">
        <v>3</v>
      </c>
      <c r="E86" s="193">
        <v>3</v>
      </c>
      <c r="F86" s="193">
        <v>3</v>
      </c>
      <c r="G86" s="193">
        <v>3</v>
      </c>
      <c r="H86" s="193">
        <v>3</v>
      </c>
      <c r="I86" s="193">
        <v>3</v>
      </c>
      <c r="J86" s="193">
        <v>3</v>
      </c>
      <c r="K86" s="193">
        <v>3</v>
      </c>
      <c r="L86" s="193">
        <v>3</v>
      </c>
      <c r="M86" s="193">
        <v>3.2</v>
      </c>
      <c r="N86" s="195">
        <v>3.45</v>
      </c>
    </row>
    <row r="87" spans="1:14" x14ac:dyDescent="0.2">
      <c r="A87" s="16" t="s">
        <v>94</v>
      </c>
      <c r="B87" s="196">
        <v>2.9</v>
      </c>
      <c r="C87" s="196">
        <v>2.9</v>
      </c>
      <c r="D87" s="196">
        <v>3.1</v>
      </c>
      <c r="E87" s="196">
        <v>3.1</v>
      </c>
      <c r="F87" s="196">
        <v>3.1</v>
      </c>
      <c r="G87" s="196">
        <v>3.1</v>
      </c>
      <c r="H87" s="196">
        <v>3.1</v>
      </c>
      <c r="I87" s="196">
        <v>3.1</v>
      </c>
      <c r="J87" s="196">
        <v>3.1</v>
      </c>
      <c r="K87" s="196">
        <v>3.1</v>
      </c>
      <c r="L87" s="193">
        <v>3.1</v>
      </c>
      <c r="M87" s="193">
        <v>3.3</v>
      </c>
      <c r="N87" s="195">
        <v>3.45</v>
      </c>
    </row>
    <row r="88" spans="1:14" x14ac:dyDescent="0.2">
      <c r="A88" s="16" t="s">
        <v>95</v>
      </c>
      <c r="B88" s="193">
        <v>2.9</v>
      </c>
      <c r="C88" s="193">
        <v>3.1</v>
      </c>
      <c r="D88" s="193">
        <v>3.1</v>
      </c>
      <c r="E88" s="193">
        <v>3.1</v>
      </c>
      <c r="F88" s="193">
        <v>3.1</v>
      </c>
      <c r="G88" s="193">
        <v>3.1</v>
      </c>
      <c r="H88" s="193">
        <v>3.1</v>
      </c>
      <c r="I88" s="193">
        <v>3.1</v>
      </c>
      <c r="J88" s="193">
        <v>3.1</v>
      </c>
      <c r="K88" s="193">
        <v>3.1</v>
      </c>
      <c r="L88" s="193">
        <v>3.1</v>
      </c>
      <c r="M88" s="193">
        <v>3.3</v>
      </c>
      <c r="N88" s="194"/>
    </row>
    <row r="89" spans="1:14" x14ac:dyDescent="0.2">
      <c r="A89" s="16" t="s">
        <v>96</v>
      </c>
      <c r="B89" s="193">
        <v>2.85</v>
      </c>
      <c r="C89" s="193">
        <v>2.85</v>
      </c>
      <c r="D89" s="193">
        <v>2.85</v>
      </c>
      <c r="E89" s="193">
        <v>2.85</v>
      </c>
      <c r="F89" s="193">
        <v>2.85</v>
      </c>
      <c r="G89" s="193">
        <v>2.85</v>
      </c>
      <c r="H89" s="193">
        <v>2.85</v>
      </c>
      <c r="I89" s="193">
        <v>2.85</v>
      </c>
      <c r="J89" s="193">
        <v>2.85</v>
      </c>
      <c r="K89" s="193">
        <v>2.85</v>
      </c>
      <c r="L89" s="193">
        <v>2.85</v>
      </c>
      <c r="M89" s="193">
        <v>2.85</v>
      </c>
      <c r="N89" s="194"/>
    </row>
    <row r="90" spans="1:14" x14ac:dyDescent="0.2">
      <c r="A90" s="16" t="s">
        <v>97</v>
      </c>
      <c r="B90" s="193">
        <v>2.85</v>
      </c>
      <c r="C90" s="193">
        <v>2.85</v>
      </c>
      <c r="D90" s="193">
        <v>2.85</v>
      </c>
      <c r="E90" s="193">
        <v>2.85</v>
      </c>
      <c r="F90" s="193">
        <v>2.85</v>
      </c>
      <c r="G90" s="193">
        <v>2.85</v>
      </c>
      <c r="H90" s="193">
        <v>2.85</v>
      </c>
      <c r="I90" s="193">
        <v>2.85</v>
      </c>
      <c r="J90" s="193">
        <v>2.85</v>
      </c>
      <c r="K90" s="193">
        <v>2.85</v>
      </c>
      <c r="L90" s="193">
        <v>2.85</v>
      </c>
      <c r="M90" s="193">
        <v>2.85</v>
      </c>
      <c r="N90" s="195">
        <v>3.45</v>
      </c>
    </row>
    <row r="91" spans="1:14" x14ac:dyDescent="0.2">
      <c r="A91" s="16" t="s">
        <v>98</v>
      </c>
      <c r="B91" s="193">
        <v>2.85</v>
      </c>
      <c r="C91" s="193">
        <v>2.85</v>
      </c>
      <c r="D91" s="193">
        <v>2.85</v>
      </c>
      <c r="E91" s="193">
        <v>2.85</v>
      </c>
      <c r="F91" s="193">
        <v>2.85</v>
      </c>
      <c r="G91" s="193">
        <v>2.85</v>
      </c>
      <c r="H91" s="193">
        <v>2.85</v>
      </c>
      <c r="I91" s="193">
        <v>2.85</v>
      </c>
      <c r="J91" s="193">
        <v>2.85</v>
      </c>
      <c r="K91" s="193">
        <v>2.85</v>
      </c>
      <c r="L91" s="193">
        <v>2.85</v>
      </c>
      <c r="M91" s="193">
        <v>2.85</v>
      </c>
      <c r="N91" s="195">
        <v>4.01</v>
      </c>
    </row>
    <row r="92" spans="1:14" x14ac:dyDescent="0.2">
      <c r="A92" s="16" t="s">
        <v>99</v>
      </c>
      <c r="B92" s="193">
        <v>2.85</v>
      </c>
      <c r="C92" s="193">
        <v>3</v>
      </c>
      <c r="D92" s="193">
        <v>3</v>
      </c>
      <c r="E92" s="193">
        <v>3</v>
      </c>
      <c r="F92" s="193">
        <v>3</v>
      </c>
      <c r="G92" s="193">
        <v>3</v>
      </c>
      <c r="H92" s="193">
        <v>3</v>
      </c>
      <c r="I92" s="193">
        <v>3</v>
      </c>
      <c r="J92" s="193">
        <v>3</v>
      </c>
      <c r="K92" s="193">
        <v>3</v>
      </c>
      <c r="L92" s="193">
        <v>3</v>
      </c>
      <c r="M92" s="193">
        <v>3.2</v>
      </c>
      <c r="N92" s="195">
        <v>3.45</v>
      </c>
    </row>
    <row r="93" spans="1:14" x14ac:dyDescent="0.2">
      <c r="A93" s="16" t="s">
        <v>100</v>
      </c>
      <c r="B93" s="193">
        <v>2.9</v>
      </c>
      <c r="C93" s="193">
        <v>2.9</v>
      </c>
      <c r="D93" s="193">
        <v>2.9</v>
      </c>
      <c r="E93" s="193">
        <v>2.9</v>
      </c>
      <c r="F93" s="193">
        <v>3</v>
      </c>
      <c r="G93" s="193">
        <v>3</v>
      </c>
      <c r="H93" s="193">
        <v>3</v>
      </c>
      <c r="I93" s="193">
        <v>3</v>
      </c>
      <c r="J93" s="193">
        <v>3</v>
      </c>
      <c r="K93" s="193">
        <v>3.1</v>
      </c>
      <c r="L93" s="193">
        <v>3.1</v>
      </c>
      <c r="M93" s="193">
        <v>3.3</v>
      </c>
      <c r="N93" s="194"/>
    </row>
    <row r="94" spans="1:14" x14ac:dyDescent="0.2">
      <c r="A94" s="16" t="s">
        <v>101</v>
      </c>
      <c r="B94" s="193">
        <v>2.9</v>
      </c>
      <c r="C94" s="193">
        <v>3</v>
      </c>
      <c r="D94" s="193">
        <v>3</v>
      </c>
      <c r="E94" s="193">
        <v>3</v>
      </c>
      <c r="F94" s="193">
        <v>3</v>
      </c>
      <c r="G94" s="193">
        <v>3</v>
      </c>
      <c r="H94" s="193">
        <v>3</v>
      </c>
      <c r="I94" s="193">
        <v>3</v>
      </c>
      <c r="J94" s="193">
        <v>3</v>
      </c>
      <c r="K94" s="193">
        <v>3</v>
      </c>
      <c r="L94" s="193">
        <v>3</v>
      </c>
      <c r="M94" s="193">
        <v>3.2</v>
      </c>
      <c r="N94" s="194"/>
    </row>
    <row r="95" spans="1:14" x14ac:dyDescent="0.2">
      <c r="A95" s="16" t="s">
        <v>102</v>
      </c>
      <c r="B95" s="193">
        <v>2.9</v>
      </c>
      <c r="C95" s="193">
        <v>2.9</v>
      </c>
      <c r="D95" s="193">
        <v>2.9</v>
      </c>
      <c r="E95" s="193">
        <v>3</v>
      </c>
      <c r="F95" s="193">
        <v>3</v>
      </c>
      <c r="G95" s="193">
        <v>3</v>
      </c>
      <c r="H95" s="193">
        <v>3</v>
      </c>
      <c r="I95" s="193">
        <v>3</v>
      </c>
      <c r="J95" s="193">
        <v>3</v>
      </c>
      <c r="K95" s="193">
        <v>3</v>
      </c>
      <c r="L95" s="193">
        <v>3</v>
      </c>
      <c r="M95" s="193">
        <v>3.2</v>
      </c>
      <c r="N95" s="194"/>
    </row>
    <row r="96" spans="1:14" x14ac:dyDescent="0.2">
      <c r="A96" s="16" t="s">
        <v>103</v>
      </c>
      <c r="B96" s="193">
        <v>2.9</v>
      </c>
      <c r="C96" s="193">
        <v>3.1</v>
      </c>
      <c r="D96" s="193">
        <v>3.1</v>
      </c>
      <c r="E96" s="193">
        <v>3.1</v>
      </c>
      <c r="F96" s="193">
        <v>3.1</v>
      </c>
      <c r="G96" s="193">
        <v>3.1</v>
      </c>
      <c r="H96" s="193">
        <v>3.1</v>
      </c>
      <c r="I96" s="193">
        <v>3.1</v>
      </c>
      <c r="J96" s="193">
        <v>3.1</v>
      </c>
      <c r="K96" s="193">
        <v>3.1</v>
      </c>
      <c r="L96" s="193">
        <v>3.1</v>
      </c>
      <c r="M96" s="193">
        <v>3.2</v>
      </c>
      <c r="N96" s="195">
        <v>3.45</v>
      </c>
    </row>
    <row r="97" spans="1:14" x14ac:dyDescent="0.2">
      <c r="A97" s="16" t="s">
        <v>104</v>
      </c>
      <c r="B97" s="193">
        <v>2.9</v>
      </c>
      <c r="C97" s="193">
        <v>3</v>
      </c>
      <c r="D97" s="193">
        <v>3</v>
      </c>
      <c r="E97" s="193">
        <v>3</v>
      </c>
      <c r="F97" s="193">
        <v>3</v>
      </c>
      <c r="G97" s="193">
        <v>3</v>
      </c>
      <c r="H97" s="193">
        <v>3</v>
      </c>
      <c r="I97" s="193">
        <v>3</v>
      </c>
      <c r="J97" s="193">
        <v>3</v>
      </c>
      <c r="K97" s="193">
        <v>3</v>
      </c>
      <c r="L97" s="193">
        <v>3</v>
      </c>
      <c r="M97" s="193">
        <v>3.2</v>
      </c>
      <c r="N97" s="195">
        <v>3.45</v>
      </c>
    </row>
    <row r="98" spans="1:14" x14ac:dyDescent="0.2">
      <c r="A98" s="16" t="s">
        <v>105</v>
      </c>
      <c r="B98" s="193">
        <v>2.9</v>
      </c>
      <c r="C98" s="193">
        <v>2.9</v>
      </c>
      <c r="D98" s="193">
        <v>2.9</v>
      </c>
      <c r="E98" s="193">
        <v>2.9</v>
      </c>
      <c r="F98" s="193">
        <v>3</v>
      </c>
      <c r="G98" s="193">
        <v>3</v>
      </c>
      <c r="H98" s="193">
        <v>3</v>
      </c>
      <c r="I98" s="193">
        <v>3</v>
      </c>
      <c r="J98" s="193">
        <v>3</v>
      </c>
      <c r="K98" s="193">
        <v>3</v>
      </c>
      <c r="L98" s="193">
        <v>3</v>
      </c>
      <c r="M98" s="193">
        <v>3.2</v>
      </c>
      <c r="N98" s="195">
        <v>3.45</v>
      </c>
    </row>
    <row r="99" spans="1:14" x14ac:dyDescent="0.2">
      <c r="A99" s="16" t="s">
        <v>106</v>
      </c>
      <c r="B99" s="193">
        <v>2.85</v>
      </c>
      <c r="C99" s="193">
        <v>3</v>
      </c>
      <c r="D99" s="193">
        <v>3</v>
      </c>
      <c r="E99" s="193">
        <v>3</v>
      </c>
      <c r="F99" s="193">
        <v>3</v>
      </c>
      <c r="G99" s="193">
        <v>3.3</v>
      </c>
      <c r="H99" s="193">
        <v>3.3</v>
      </c>
      <c r="I99" s="193">
        <v>3.3</v>
      </c>
      <c r="J99" s="193">
        <v>3.3</v>
      </c>
      <c r="K99" s="193">
        <v>3.3</v>
      </c>
      <c r="L99" s="193">
        <v>3.3</v>
      </c>
      <c r="M99" s="193">
        <v>3.3</v>
      </c>
      <c r="N99" s="195">
        <v>3.45</v>
      </c>
    </row>
    <row r="100" spans="1:14" x14ac:dyDescent="0.2">
      <c r="A100" s="16" t="s">
        <v>107</v>
      </c>
      <c r="B100" s="193">
        <v>2.9</v>
      </c>
      <c r="C100" s="193">
        <v>3</v>
      </c>
      <c r="D100" s="193">
        <v>3</v>
      </c>
      <c r="E100" s="193">
        <v>3</v>
      </c>
      <c r="F100" s="193">
        <v>3</v>
      </c>
      <c r="G100" s="193">
        <v>3</v>
      </c>
      <c r="H100" s="193">
        <v>3</v>
      </c>
      <c r="I100" s="193">
        <v>3</v>
      </c>
      <c r="J100" s="193">
        <v>3</v>
      </c>
      <c r="K100" s="193">
        <v>3</v>
      </c>
      <c r="L100" s="193">
        <v>3</v>
      </c>
      <c r="M100" s="193">
        <v>3</v>
      </c>
      <c r="N100" s="194"/>
    </row>
    <row r="101" spans="1:14" x14ac:dyDescent="0.2">
      <c r="A101" s="16" t="s">
        <v>108</v>
      </c>
      <c r="B101" s="193">
        <v>2.9</v>
      </c>
      <c r="C101" s="193">
        <v>2.9</v>
      </c>
      <c r="D101" s="193">
        <v>3</v>
      </c>
      <c r="E101" s="193">
        <v>3</v>
      </c>
      <c r="F101" s="193">
        <v>3</v>
      </c>
      <c r="G101" s="193">
        <v>3</v>
      </c>
      <c r="H101" s="193">
        <v>3</v>
      </c>
      <c r="I101" s="193">
        <v>3</v>
      </c>
      <c r="J101" s="193">
        <v>3</v>
      </c>
      <c r="K101" s="193">
        <v>3</v>
      </c>
      <c r="L101" s="193">
        <v>3</v>
      </c>
      <c r="M101" s="193">
        <v>3.2</v>
      </c>
      <c r="N101" s="194"/>
    </row>
    <row r="102" spans="1:14" x14ac:dyDescent="0.2">
      <c r="A102" s="16" t="s">
        <v>109</v>
      </c>
      <c r="B102" s="193">
        <v>2.9</v>
      </c>
      <c r="C102" s="193">
        <v>3</v>
      </c>
      <c r="D102" s="193">
        <v>3</v>
      </c>
      <c r="E102" s="193">
        <v>3</v>
      </c>
      <c r="F102" s="193">
        <v>3</v>
      </c>
      <c r="G102" s="193">
        <v>3</v>
      </c>
      <c r="H102" s="193">
        <v>3</v>
      </c>
      <c r="I102" s="193">
        <v>3</v>
      </c>
      <c r="J102" s="193">
        <v>3</v>
      </c>
      <c r="K102" s="193">
        <v>3</v>
      </c>
      <c r="L102" s="193">
        <v>3</v>
      </c>
      <c r="M102" s="193">
        <v>3.2</v>
      </c>
      <c r="N102" s="195">
        <v>3.45</v>
      </c>
    </row>
    <row r="103" spans="1:14" x14ac:dyDescent="0.2">
      <c r="A103" s="16" t="s">
        <v>110</v>
      </c>
      <c r="B103" s="193">
        <v>2.8</v>
      </c>
      <c r="C103" s="193">
        <v>2.9</v>
      </c>
      <c r="D103" s="193">
        <v>2.9</v>
      </c>
      <c r="E103" s="193">
        <v>2.9</v>
      </c>
      <c r="F103" s="193">
        <v>3</v>
      </c>
      <c r="G103" s="193">
        <v>3</v>
      </c>
      <c r="H103" s="193">
        <v>3</v>
      </c>
      <c r="I103" s="193">
        <v>3</v>
      </c>
      <c r="J103" s="193">
        <v>3</v>
      </c>
      <c r="K103" s="193">
        <v>3</v>
      </c>
      <c r="L103" s="193">
        <v>3</v>
      </c>
      <c r="M103" s="193">
        <v>3</v>
      </c>
      <c r="N103" s="194"/>
    </row>
    <row r="104" spans="1:14" x14ac:dyDescent="0.2">
      <c r="A104" s="16" t="s">
        <v>111</v>
      </c>
      <c r="B104" s="193">
        <v>2.9</v>
      </c>
      <c r="C104" s="193">
        <v>2.9</v>
      </c>
      <c r="D104" s="193">
        <v>2.9</v>
      </c>
      <c r="E104" s="193">
        <v>3</v>
      </c>
      <c r="F104" s="193">
        <v>3</v>
      </c>
      <c r="G104" s="193">
        <v>3</v>
      </c>
      <c r="H104" s="193">
        <v>3</v>
      </c>
      <c r="I104" s="193">
        <v>3</v>
      </c>
      <c r="J104" s="193">
        <v>3</v>
      </c>
      <c r="K104" s="193">
        <v>3</v>
      </c>
      <c r="L104" s="193">
        <v>3</v>
      </c>
      <c r="M104" s="193">
        <v>3.2</v>
      </c>
      <c r="N104" s="194"/>
    </row>
    <row r="105" spans="1:14" x14ac:dyDescent="0.2">
      <c r="A105" s="16" t="s">
        <v>112</v>
      </c>
      <c r="B105" s="193">
        <v>2.85</v>
      </c>
      <c r="C105" s="193">
        <v>2.85</v>
      </c>
      <c r="D105" s="193">
        <v>2.85</v>
      </c>
      <c r="E105" s="193">
        <v>2.85</v>
      </c>
      <c r="F105" s="193">
        <v>2.85</v>
      </c>
      <c r="G105" s="193">
        <v>3</v>
      </c>
      <c r="H105" s="193">
        <v>3</v>
      </c>
      <c r="I105" s="193">
        <v>3</v>
      </c>
      <c r="J105" s="193">
        <v>3</v>
      </c>
      <c r="K105" s="193">
        <v>3</v>
      </c>
      <c r="L105" s="193">
        <v>3</v>
      </c>
      <c r="M105" s="193">
        <v>3</v>
      </c>
      <c r="N105" s="194"/>
    </row>
    <row r="106" spans="1:14" x14ac:dyDescent="0.2">
      <c r="A106" s="16" t="s">
        <v>113</v>
      </c>
      <c r="B106" s="193">
        <v>2.85</v>
      </c>
      <c r="C106" s="193">
        <v>2.85</v>
      </c>
      <c r="D106" s="193">
        <v>3</v>
      </c>
      <c r="E106" s="193">
        <v>3</v>
      </c>
      <c r="F106" s="193">
        <v>3</v>
      </c>
      <c r="G106" s="193">
        <v>3</v>
      </c>
      <c r="H106" s="193">
        <v>3</v>
      </c>
      <c r="I106" s="193">
        <v>3</v>
      </c>
      <c r="J106" s="193">
        <v>3</v>
      </c>
      <c r="K106" s="193">
        <v>3</v>
      </c>
      <c r="L106" s="193">
        <v>3</v>
      </c>
      <c r="M106" s="193">
        <v>3.4</v>
      </c>
      <c r="N106" s="194"/>
    </row>
    <row r="107" spans="1:14" x14ac:dyDescent="0.2">
      <c r="A107" s="16" t="s">
        <v>114</v>
      </c>
      <c r="B107" s="193">
        <v>2.8</v>
      </c>
      <c r="C107" s="193">
        <v>2.9</v>
      </c>
      <c r="D107" s="193">
        <v>2.9</v>
      </c>
      <c r="E107" s="193">
        <v>2.9</v>
      </c>
      <c r="F107" s="193">
        <v>3</v>
      </c>
      <c r="G107" s="193">
        <v>3</v>
      </c>
      <c r="H107" s="193">
        <v>3</v>
      </c>
      <c r="I107" s="193">
        <v>3</v>
      </c>
      <c r="J107" s="193">
        <v>3</v>
      </c>
      <c r="K107" s="193">
        <v>3</v>
      </c>
      <c r="L107" s="193">
        <v>3</v>
      </c>
      <c r="M107" s="193">
        <v>3.2</v>
      </c>
      <c r="N107" s="195">
        <v>3.85</v>
      </c>
    </row>
    <row r="108" spans="1:14" x14ac:dyDescent="0.2">
      <c r="A108" s="1"/>
      <c r="B108" s="47"/>
      <c r="C108" s="58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132"/>
    </row>
    <row r="109" spans="1:14" x14ac:dyDescent="0.2">
      <c r="A109" s="17" t="s">
        <v>4</v>
      </c>
      <c r="B109" s="121">
        <f t="shared" ref="B109:N109" si="0">AVERAGE(B6:B107)</f>
        <v>2.8805102040816353</v>
      </c>
      <c r="C109" s="120">
        <f t="shared" si="0"/>
        <v>3.039387755102041</v>
      </c>
      <c r="D109" s="121">
        <f t="shared" si="0"/>
        <v>3.0449999999999995</v>
      </c>
      <c r="E109" s="121">
        <f t="shared" si="0"/>
        <v>3.0752040816326529</v>
      </c>
      <c r="F109" s="121">
        <f t="shared" si="0"/>
        <v>3.1042857142857145</v>
      </c>
      <c r="G109" s="121">
        <f t="shared" si="0"/>
        <v>3.109897959183674</v>
      </c>
      <c r="H109" s="121">
        <f t="shared" si="0"/>
        <v>3.109897959183674</v>
      </c>
      <c r="I109" s="121">
        <f t="shared" si="0"/>
        <v>3.109897959183674</v>
      </c>
      <c r="J109" s="121">
        <f t="shared" si="0"/>
        <v>3.109897959183674</v>
      </c>
      <c r="K109" s="121">
        <f t="shared" si="0"/>
        <v>3.1119387755102044</v>
      </c>
      <c r="L109" s="121">
        <f t="shared" si="0"/>
        <v>3.1119387755102044</v>
      </c>
      <c r="M109" s="121">
        <f t="shared" si="0"/>
        <v>3.2876530612244879</v>
      </c>
      <c r="N109" s="121">
        <f t="shared" si="0"/>
        <v>3.3552325581395324</v>
      </c>
    </row>
    <row r="111" spans="1:14" ht="15" x14ac:dyDescent="0.25">
      <c r="B111" s="69" t="s">
        <v>122</v>
      </c>
    </row>
    <row r="112" spans="1:14" ht="15" x14ac:dyDescent="0.25">
      <c r="B112" s="70" t="s">
        <v>123</v>
      </c>
    </row>
    <row r="113" spans="2:2" ht="15" x14ac:dyDescent="0.25">
      <c r="B113" s="71" t="s">
        <v>121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P92" sqref="P92"/>
    </sheetView>
  </sheetViews>
  <sheetFormatPr baseColWidth="10" defaultRowHeight="14.25" x14ac:dyDescent="0.2"/>
  <cols>
    <col min="1" max="1" width="24.25" bestFit="1" customWidth="1"/>
    <col min="3" max="10" width="5.875" bestFit="1" customWidth="1"/>
    <col min="11" max="11" width="5.5" bestFit="1" customWidth="1"/>
    <col min="12" max="13" width="5.5" style="101" bestFit="1" customWidth="1"/>
    <col min="14" max="14" width="5.5" bestFit="1" customWidth="1"/>
  </cols>
  <sheetData>
    <row r="1" spans="1:14" ht="15" x14ac:dyDescent="0.25">
      <c r="A1" s="6" t="s">
        <v>0</v>
      </c>
      <c r="B1" s="45">
        <v>2011</v>
      </c>
      <c r="C1" s="50">
        <v>2012</v>
      </c>
      <c r="D1" s="45">
        <v>2013</v>
      </c>
      <c r="E1" s="45">
        <v>2014</v>
      </c>
      <c r="F1" s="45">
        <v>2015</v>
      </c>
      <c r="G1" s="45">
        <v>2016</v>
      </c>
      <c r="H1" s="45">
        <v>2017</v>
      </c>
      <c r="I1" s="45">
        <v>2018</v>
      </c>
      <c r="J1" s="45">
        <v>2019</v>
      </c>
      <c r="K1" s="45">
        <v>2020</v>
      </c>
      <c r="L1" s="45">
        <v>2021</v>
      </c>
      <c r="M1" s="45">
        <v>2022</v>
      </c>
      <c r="N1" s="119">
        <v>2023</v>
      </c>
    </row>
    <row r="2" spans="1:14" ht="15" x14ac:dyDescent="0.25">
      <c r="A2" s="6"/>
      <c r="B2" s="45"/>
      <c r="C2" s="50"/>
      <c r="D2" s="45"/>
      <c r="E2" s="45"/>
      <c r="F2" s="45"/>
      <c r="G2" s="45"/>
      <c r="H2" s="45"/>
      <c r="I2" s="45"/>
      <c r="J2" s="45"/>
      <c r="K2" s="45"/>
      <c r="L2" s="45"/>
      <c r="M2" s="45"/>
      <c r="N2" s="132"/>
    </row>
    <row r="3" spans="1:14" ht="15" x14ac:dyDescent="0.25">
      <c r="A3" s="6" t="s">
        <v>14</v>
      </c>
      <c r="B3" s="75"/>
      <c r="C3" s="75"/>
      <c r="D3" s="75"/>
      <c r="E3" s="75"/>
      <c r="F3" s="75"/>
      <c r="G3" s="75"/>
      <c r="H3" s="75"/>
      <c r="I3" s="75"/>
      <c r="J3" s="75"/>
      <c r="K3" s="76"/>
      <c r="L3" s="96"/>
      <c r="M3" s="96"/>
      <c r="N3" s="132"/>
    </row>
    <row r="4" spans="1:14" ht="15" x14ac:dyDescent="0.25">
      <c r="A4" s="6"/>
      <c r="B4" s="45"/>
      <c r="C4" s="50"/>
      <c r="D4" s="45"/>
      <c r="E4" s="45"/>
      <c r="F4" s="45"/>
      <c r="G4" s="45"/>
      <c r="H4" s="45"/>
      <c r="I4" s="45"/>
      <c r="J4" s="45"/>
      <c r="K4" s="45"/>
      <c r="L4" s="45"/>
      <c r="M4" s="45"/>
      <c r="N4" s="132"/>
    </row>
    <row r="5" spans="1:14" ht="15" x14ac:dyDescent="0.25">
      <c r="A5" s="6" t="s">
        <v>15</v>
      </c>
      <c r="B5" s="45"/>
      <c r="C5" s="50"/>
      <c r="D5" s="45"/>
      <c r="E5" s="45"/>
      <c r="F5" s="45"/>
      <c r="G5" s="45"/>
      <c r="H5" s="45"/>
      <c r="I5" s="45"/>
      <c r="J5" s="45"/>
      <c r="K5" s="45"/>
      <c r="L5" s="45"/>
      <c r="M5" s="45"/>
      <c r="N5" s="132"/>
    </row>
    <row r="6" spans="1:14" x14ac:dyDescent="0.2">
      <c r="A6" s="3" t="s">
        <v>18</v>
      </c>
      <c r="B6" s="93">
        <v>3.4</v>
      </c>
      <c r="C6" s="94">
        <v>3.4</v>
      </c>
      <c r="D6" s="93">
        <v>3.4</v>
      </c>
      <c r="E6" s="93">
        <v>3.4</v>
      </c>
      <c r="F6" s="93">
        <v>3.65</v>
      </c>
      <c r="G6" s="93">
        <v>3.65</v>
      </c>
      <c r="H6" s="93">
        <v>3.65</v>
      </c>
      <c r="I6" s="93">
        <v>3.65</v>
      </c>
      <c r="J6" s="93">
        <v>3.65</v>
      </c>
      <c r="K6" s="93">
        <v>3.65</v>
      </c>
      <c r="L6" s="93">
        <v>3.65</v>
      </c>
      <c r="M6" s="93">
        <v>3.85</v>
      </c>
      <c r="N6" s="159">
        <v>3.85</v>
      </c>
    </row>
    <row r="7" spans="1:14" x14ac:dyDescent="0.2">
      <c r="A7" s="3" t="s">
        <v>19</v>
      </c>
      <c r="B7" s="93">
        <v>3.4</v>
      </c>
      <c r="C7" s="94">
        <v>3.75</v>
      </c>
      <c r="D7" s="93">
        <v>3.75</v>
      </c>
      <c r="E7" s="93">
        <v>3.75</v>
      </c>
      <c r="F7" s="93">
        <v>3.75</v>
      </c>
      <c r="G7" s="93">
        <v>3.75</v>
      </c>
      <c r="H7" s="93">
        <v>3.75</v>
      </c>
      <c r="I7" s="93">
        <v>3.75</v>
      </c>
      <c r="J7" s="93">
        <v>3.75</v>
      </c>
      <c r="K7" s="93">
        <v>3.75</v>
      </c>
      <c r="L7" s="93">
        <v>3.75</v>
      </c>
      <c r="M7" s="93">
        <v>3.95</v>
      </c>
      <c r="N7" s="159">
        <v>3.95</v>
      </c>
    </row>
    <row r="8" spans="1:14" x14ac:dyDescent="0.2">
      <c r="A8" s="3" t="s">
        <v>20</v>
      </c>
      <c r="B8" s="93">
        <v>3.4</v>
      </c>
      <c r="C8" s="94">
        <v>3.95</v>
      </c>
      <c r="D8" s="93">
        <v>3.95</v>
      </c>
      <c r="E8" s="93">
        <v>3.95</v>
      </c>
      <c r="F8" s="93">
        <v>3.95</v>
      </c>
      <c r="G8" s="93">
        <v>3.95</v>
      </c>
      <c r="H8" s="93">
        <v>3.95</v>
      </c>
      <c r="I8" s="93">
        <v>3.95</v>
      </c>
      <c r="J8" s="93">
        <v>3.95</v>
      </c>
      <c r="K8" s="93">
        <v>3.95</v>
      </c>
      <c r="L8" s="93">
        <v>3.95</v>
      </c>
      <c r="M8" s="93">
        <v>4.1500000000000004</v>
      </c>
      <c r="N8" s="159">
        <v>4.1500000000000004</v>
      </c>
    </row>
    <row r="9" spans="1:14" x14ac:dyDescent="0.2">
      <c r="A9" s="3" t="s">
        <v>21</v>
      </c>
      <c r="B9" s="93">
        <v>3.4</v>
      </c>
      <c r="C9" s="94">
        <v>3.4</v>
      </c>
      <c r="D9" s="93">
        <v>3.4</v>
      </c>
      <c r="E9" s="93">
        <v>3.65</v>
      </c>
      <c r="F9" s="93">
        <v>3.65</v>
      </c>
      <c r="G9" s="93">
        <v>3.65</v>
      </c>
      <c r="H9" s="93">
        <v>3.65</v>
      </c>
      <c r="I9" s="93">
        <v>3.65</v>
      </c>
      <c r="J9" s="93">
        <v>3.65</v>
      </c>
      <c r="K9" s="93">
        <v>3.65</v>
      </c>
      <c r="L9" s="93">
        <v>3.65</v>
      </c>
      <c r="M9" s="93">
        <v>3.85</v>
      </c>
      <c r="N9" s="159">
        <v>3.85</v>
      </c>
    </row>
    <row r="10" spans="1:14" x14ac:dyDescent="0.2">
      <c r="A10" s="3" t="s">
        <v>22</v>
      </c>
      <c r="B10" s="93">
        <v>3.4</v>
      </c>
      <c r="C10" s="94">
        <v>4</v>
      </c>
      <c r="D10" s="93">
        <v>4.8</v>
      </c>
      <c r="E10" s="93">
        <v>4.8</v>
      </c>
      <c r="F10" s="93">
        <v>4.8</v>
      </c>
      <c r="G10" s="93">
        <v>4.8</v>
      </c>
      <c r="H10" s="93">
        <v>4.8</v>
      </c>
      <c r="I10" s="93">
        <v>4.8</v>
      </c>
      <c r="J10" s="93">
        <v>4.8</v>
      </c>
      <c r="K10" s="93">
        <v>4.8</v>
      </c>
      <c r="L10" s="93">
        <v>4.8</v>
      </c>
      <c r="M10" s="93">
        <v>4.8</v>
      </c>
      <c r="N10" s="159">
        <v>4.8</v>
      </c>
    </row>
    <row r="11" spans="1:14" x14ac:dyDescent="0.2">
      <c r="A11" s="3" t="s">
        <v>23</v>
      </c>
      <c r="B11" s="93">
        <v>3.4</v>
      </c>
      <c r="C11" s="94">
        <v>3.4</v>
      </c>
      <c r="D11" s="93">
        <v>3.4</v>
      </c>
      <c r="E11" s="93">
        <v>3.4</v>
      </c>
      <c r="F11" s="93">
        <v>3.65</v>
      </c>
      <c r="G11" s="93">
        <v>3.65</v>
      </c>
      <c r="H11" s="93">
        <v>3.65</v>
      </c>
      <c r="I11" s="93">
        <v>3.65</v>
      </c>
      <c r="J11" s="93">
        <v>3.65</v>
      </c>
      <c r="K11" s="93">
        <v>3.65</v>
      </c>
      <c r="L11" s="93">
        <v>3.65</v>
      </c>
      <c r="M11" s="93">
        <v>3.85</v>
      </c>
      <c r="N11" s="159">
        <v>3.85</v>
      </c>
    </row>
    <row r="12" spans="1:14" x14ac:dyDescent="0.2">
      <c r="A12" s="3" t="s">
        <v>24</v>
      </c>
      <c r="B12" s="93">
        <v>3.2</v>
      </c>
      <c r="C12" s="94">
        <v>3.2</v>
      </c>
      <c r="D12" s="93">
        <v>3.2</v>
      </c>
      <c r="E12" s="93">
        <v>3.38</v>
      </c>
      <c r="F12" s="93">
        <v>3.38</v>
      </c>
      <c r="G12" s="93">
        <v>3.65</v>
      </c>
      <c r="H12" s="93">
        <v>3.65</v>
      </c>
      <c r="I12" s="93">
        <v>3.65</v>
      </c>
      <c r="J12" s="93">
        <v>3.65</v>
      </c>
      <c r="K12" s="93">
        <v>3.65</v>
      </c>
      <c r="L12" s="93">
        <v>3.65</v>
      </c>
      <c r="M12" s="93">
        <v>3.85</v>
      </c>
      <c r="N12" s="159">
        <v>3.85</v>
      </c>
    </row>
    <row r="13" spans="1:14" x14ac:dyDescent="0.2">
      <c r="A13" s="3" t="s">
        <v>25</v>
      </c>
      <c r="B13" s="93">
        <v>3.4</v>
      </c>
      <c r="C13" s="94">
        <v>3.9</v>
      </c>
      <c r="D13" s="93">
        <v>3.9</v>
      </c>
      <c r="E13" s="93">
        <v>3.9</v>
      </c>
      <c r="F13" s="93">
        <v>3.9</v>
      </c>
      <c r="G13" s="93">
        <v>3.9</v>
      </c>
      <c r="H13" s="93">
        <v>3.9</v>
      </c>
      <c r="I13" s="93">
        <v>3.9</v>
      </c>
      <c r="J13" s="93">
        <v>3.9</v>
      </c>
      <c r="K13" s="93">
        <v>3.9</v>
      </c>
      <c r="L13" s="93">
        <v>3.9</v>
      </c>
      <c r="M13" s="93">
        <v>4.0999999999999996</v>
      </c>
      <c r="N13" s="159">
        <v>4.0999999999999996</v>
      </c>
    </row>
    <row r="14" spans="1:14" x14ac:dyDescent="0.2">
      <c r="A14" s="3" t="s">
        <v>26</v>
      </c>
      <c r="B14" s="93">
        <v>3.4</v>
      </c>
      <c r="C14" s="94">
        <v>3.9</v>
      </c>
      <c r="D14" s="93">
        <v>3.9</v>
      </c>
      <c r="E14" s="93">
        <v>3.9</v>
      </c>
      <c r="F14" s="93">
        <v>3.9</v>
      </c>
      <c r="G14" s="93">
        <v>3.9</v>
      </c>
      <c r="H14" s="93">
        <v>3.9</v>
      </c>
      <c r="I14" s="93">
        <v>3.9</v>
      </c>
      <c r="J14" s="93">
        <v>3.9</v>
      </c>
      <c r="K14" s="93">
        <v>3.9</v>
      </c>
      <c r="L14" s="93">
        <v>3.9</v>
      </c>
      <c r="M14" s="93">
        <v>4.0999999999999996</v>
      </c>
      <c r="N14" s="159">
        <v>4.0999999999999996</v>
      </c>
    </row>
    <row r="15" spans="1:14" x14ac:dyDescent="0.2">
      <c r="A15" s="3" t="s">
        <v>27</v>
      </c>
      <c r="B15" s="93">
        <v>3.4</v>
      </c>
      <c r="C15" s="94">
        <v>3.4</v>
      </c>
      <c r="D15" s="93">
        <v>3.4</v>
      </c>
      <c r="E15" s="93">
        <v>3.4</v>
      </c>
      <c r="F15" s="93">
        <v>3.65</v>
      </c>
      <c r="G15" s="93">
        <v>3.65</v>
      </c>
      <c r="H15" s="93">
        <v>3.65</v>
      </c>
      <c r="I15" s="93">
        <v>3.65</v>
      </c>
      <c r="J15" s="93">
        <v>3.65</v>
      </c>
      <c r="K15" s="93">
        <v>3.65</v>
      </c>
      <c r="L15" s="93">
        <v>3.65</v>
      </c>
      <c r="M15" s="93">
        <v>3.9</v>
      </c>
      <c r="N15" s="159">
        <v>3.9</v>
      </c>
    </row>
    <row r="16" spans="1:14" x14ac:dyDescent="0.2">
      <c r="A16" s="3" t="s">
        <v>28</v>
      </c>
      <c r="B16" s="93">
        <v>3.4</v>
      </c>
      <c r="C16" s="94">
        <v>3.8</v>
      </c>
      <c r="D16" s="93">
        <v>3.8</v>
      </c>
      <c r="E16" s="93">
        <v>3.8</v>
      </c>
      <c r="F16" s="93">
        <v>3.8</v>
      </c>
      <c r="G16" s="93">
        <v>3.8</v>
      </c>
      <c r="H16" s="93">
        <v>3.8</v>
      </c>
      <c r="I16" s="93">
        <v>3.8</v>
      </c>
      <c r="J16" s="93">
        <v>3.8</v>
      </c>
      <c r="K16" s="93">
        <v>3.8</v>
      </c>
      <c r="L16" s="93">
        <v>3.8</v>
      </c>
      <c r="M16" s="93">
        <v>4</v>
      </c>
      <c r="N16" s="159">
        <v>4</v>
      </c>
    </row>
    <row r="17" spans="1:14" x14ac:dyDescent="0.2">
      <c r="A17" s="3" t="s">
        <v>29</v>
      </c>
      <c r="B17" s="93">
        <v>3.4</v>
      </c>
      <c r="C17" s="94">
        <v>3.4</v>
      </c>
      <c r="D17" s="93">
        <v>3.4</v>
      </c>
      <c r="E17" s="93">
        <v>3.65</v>
      </c>
      <c r="F17" s="93">
        <v>3.65</v>
      </c>
      <c r="G17" s="93">
        <v>3.65</v>
      </c>
      <c r="H17" s="93">
        <v>3.65</v>
      </c>
      <c r="I17" s="93">
        <v>3.65</v>
      </c>
      <c r="J17" s="93">
        <v>3.65</v>
      </c>
      <c r="K17" s="93">
        <v>3.65</v>
      </c>
      <c r="L17" s="93">
        <v>3.65</v>
      </c>
      <c r="M17" s="93">
        <v>3.85</v>
      </c>
      <c r="N17" s="159">
        <v>3.85</v>
      </c>
    </row>
    <row r="18" spans="1:14" x14ac:dyDescent="0.2">
      <c r="A18" s="3" t="s">
        <v>30</v>
      </c>
      <c r="B18" s="93">
        <v>3.4</v>
      </c>
      <c r="C18" s="94">
        <v>4.0999999999999996</v>
      </c>
      <c r="D18" s="93">
        <v>4.0999999999999996</v>
      </c>
      <c r="E18" s="93">
        <v>4.0999999999999996</v>
      </c>
      <c r="F18" s="93">
        <v>4.0999999999999996</v>
      </c>
      <c r="G18" s="93">
        <v>4.0999999999999996</v>
      </c>
      <c r="H18" s="93">
        <v>4.0999999999999996</v>
      </c>
      <c r="I18" s="93">
        <v>4.0999999999999996</v>
      </c>
      <c r="J18" s="93">
        <v>4.0999999999999996</v>
      </c>
      <c r="K18" s="93">
        <v>4.0999999999999996</v>
      </c>
      <c r="L18" s="93">
        <v>4.0999999999999996</v>
      </c>
      <c r="M18" s="93">
        <v>4.3</v>
      </c>
      <c r="N18" s="159">
        <v>4.3</v>
      </c>
    </row>
    <row r="19" spans="1:14" x14ac:dyDescent="0.2">
      <c r="A19" s="3" t="s">
        <v>31</v>
      </c>
      <c r="B19" s="93">
        <v>3.2</v>
      </c>
      <c r="C19" s="94">
        <v>3.4</v>
      </c>
      <c r="D19" s="93">
        <v>3.4</v>
      </c>
      <c r="E19" s="93">
        <v>3.4</v>
      </c>
      <c r="F19" s="93">
        <v>3.4</v>
      </c>
      <c r="G19" s="93">
        <v>3.4</v>
      </c>
      <c r="H19" s="93">
        <v>3.4</v>
      </c>
      <c r="I19" s="93">
        <v>3.4</v>
      </c>
      <c r="J19" s="93">
        <v>3.4</v>
      </c>
      <c r="K19" s="93">
        <v>3.4</v>
      </c>
      <c r="L19" s="93">
        <v>3.4</v>
      </c>
      <c r="M19" s="93">
        <v>3.65</v>
      </c>
      <c r="N19" s="159">
        <v>3.65</v>
      </c>
    </row>
    <row r="20" spans="1:14" x14ac:dyDescent="0.2">
      <c r="A20" s="3" t="s">
        <v>32</v>
      </c>
      <c r="B20" s="93">
        <v>3.4</v>
      </c>
      <c r="C20" s="94">
        <v>3.4</v>
      </c>
      <c r="D20" s="93">
        <v>3.4</v>
      </c>
      <c r="E20" s="93">
        <v>3.4</v>
      </c>
      <c r="F20" s="93">
        <v>3.65</v>
      </c>
      <c r="G20" s="93">
        <v>3.65</v>
      </c>
      <c r="H20" s="93">
        <v>3.65</v>
      </c>
      <c r="I20" s="93">
        <v>3.65</v>
      </c>
      <c r="J20" s="93">
        <v>3.65</v>
      </c>
      <c r="K20" s="93">
        <v>3.65</v>
      </c>
      <c r="L20" s="93">
        <v>3.65</v>
      </c>
      <c r="M20" s="93">
        <v>3.85</v>
      </c>
      <c r="N20" s="159">
        <v>3.85</v>
      </c>
    </row>
    <row r="21" spans="1:14" x14ac:dyDescent="0.2">
      <c r="A21" s="3" t="s">
        <v>33</v>
      </c>
      <c r="B21" s="93">
        <v>3.4</v>
      </c>
      <c r="C21" s="94">
        <v>3.5</v>
      </c>
      <c r="D21" s="93">
        <v>3.5</v>
      </c>
      <c r="E21" s="93">
        <v>3.5</v>
      </c>
      <c r="F21" s="93">
        <v>3.65</v>
      </c>
      <c r="G21" s="93">
        <v>3.65</v>
      </c>
      <c r="H21" s="93">
        <v>3.65</v>
      </c>
      <c r="I21" s="93">
        <v>3.65</v>
      </c>
      <c r="J21" s="93">
        <v>3.65</v>
      </c>
      <c r="K21" s="93">
        <v>3.65</v>
      </c>
      <c r="L21" s="93">
        <v>3.65</v>
      </c>
      <c r="M21" s="93">
        <v>3.85</v>
      </c>
      <c r="N21" s="159">
        <v>3.85</v>
      </c>
    </row>
    <row r="22" spans="1:14" x14ac:dyDescent="0.2">
      <c r="A22" s="3" t="s">
        <v>34</v>
      </c>
      <c r="B22" s="93">
        <v>3.4</v>
      </c>
      <c r="C22" s="94">
        <v>3.4</v>
      </c>
      <c r="D22" s="93">
        <v>3.7</v>
      </c>
      <c r="E22" s="93">
        <v>3.7</v>
      </c>
      <c r="F22" s="93">
        <v>3.7</v>
      </c>
      <c r="G22" s="93">
        <v>3.7</v>
      </c>
      <c r="H22" s="93">
        <v>3.7</v>
      </c>
      <c r="I22" s="93">
        <v>3.7</v>
      </c>
      <c r="J22" s="93">
        <v>3.7</v>
      </c>
      <c r="K22" s="93">
        <v>3.7</v>
      </c>
      <c r="L22" s="93">
        <v>3.7</v>
      </c>
      <c r="M22" s="93">
        <v>3.9</v>
      </c>
      <c r="N22" s="159">
        <v>3.9</v>
      </c>
    </row>
    <row r="23" spans="1:14" x14ac:dyDescent="0.2">
      <c r="A23" s="3" t="s">
        <v>35</v>
      </c>
      <c r="B23" s="93">
        <v>3.4</v>
      </c>
      <c r="C23" s="94">
        <v>3.7</v>
      </c>
      <c r="D23" s="93">
        <v>3.7</v>
      </c>
      <c r="E23" s="93">
        <v>3.7</v>
      </c>
      <c r="F23" s="93">
        <v>3.7</v>
      </c>
      <c r="G23" s="93">
        <v>3.7</v>
      </c>
      <c r="H23" s="93">
        <v>3.7</v>
      </c>
      <c r="I23" s="93">
        <v>3.7</v>
      </c>
      <c r="J23" s="93">
        <v>3.7</v>
      </c>
      <c r="K23" s="93">
        <v>3.7</v>
      </c>
      <c r="L23" s="93">
        <v>3.7</v>
      </c>
      <c r="M23" s="93">
        <v>3.9</v>
      </c>
      <c r="N23" s="159">
        <v>3.9</v>
      </c>
    </row>
    <row r="24" spans="1:14" x14ac:dyDescent="0.2">
      <c r="A24" s="3" t="s">
        <v>36</v>
      </c>
      <c r="B24" s="93">
        <v>3.4</v>
      </c>
      <c r="C24" s="94">
        <v>3.8</v>
      </c>
      <c r="D24" s="93">
        <v>3.8</v>
      </c>
      <c r="E24" s="93">
        <v>3.8</v>
      </c>
      <c r="F24" s="93">
        <v>3.8</v>
      </c>
      <c r="G24" s="93">
        <v>3.8</v>
      </c>
      <c r="H24" s="93">
        <v>3.8</v>
      </c>
      <c r="I24" s="93">
        <v>3.8</v>
      </c>
      <c r="J24" s="93">
        <v>3.8</v>
      </c>
      <c r="K24" s="93">
        <v>3.8</v>
      </c>
      <c r="L24" s="93">
        <v>3.8</v>
      </c>
      <c r="M24" s="93">
        <v>4</v>
      </c>
      <c r="N24" s="159">
        <v>4</v>
      </c>
    </row>
    <row r="25" spans="1:14" x14ac:dyDescent="0.2">
      <c r="A25" s="3" t="s">
        <v>37</v>
      </c>
      <c r="B25" s="93">
        <v>3.4</v>
      </c>
      <c r="C25" s="94">
        <v>3.7</v>
      </c>
      <c r="D25" s="93">
        <v>3.7</v>
      </c>
      <c r="E25" s="93">
        <v>3.7</v>
      </c>
      <c r="F25" s="93">
        <v>3.7</v>
      </c>
      <c r="G25" s="93">
        <v>3.7</v>
      </c>
      <c r="H25" s="93">
        <v>3.7</v>
      </c>
      <c r="I25" s="93">
        <v>3.7</v>
      </c>
      <c r="J25" s="93">
        <v>3.7</v>
      </c>
      <c r="K25" s="93">
        <v>3.7</v>
      </c>
      <c r="L25" s="93">
        <v>3.7</v>
      </c>
      <c r="M25" s="93">
        <v>3.7</v>
      </c>
      <c r="N25" s="159">
        <v>3.7</v>
      </c>
    </row>
    <row r="26" spans="1:14" x14ac:dyDescent="0.2">
      <c r="A26" s="3" t="s">
        <v>38</v>
      </c>
      <c r="B26" s="93">
        <v>3.4</v>
      </c>
      <c r="C26" s="94">
        <v>4.5</v>
      </c>
      <c r="D26" s="93">
        <v>4.5</v>
      </c>
      <c r="E26" s="93">
        <v>4.5</v>
      </c>
      <c r="F26" s="93">
        <v>4.5</v>
      </c>
      <c r="G26" s="93">
        <v>4.5</v>
      </c>
      <c r="H26" s="93">
        <v>4.5</v>
      </c>
      <c r="I26" s="93">
        <v>4.5</v>
      </c>
      <c r="J26" s="93">
        <v>4.5</v>
      </c>
      <c r="K26" s="93">
        <v>4.5</v>
      </c>
      <c r="L26" s="93">
        <v>4.5</v>
      </c>
      <c r="M26" s="93">
        <v>4.5</v>
      </c>
      <c r="N26" s="159">
        <v>4.5</v>
      </c>
    </row>
    <row r="27" spans="1:14" x14ac:dyDescent="0.2">
      <c r="A27" s="3" t="s">
        <v>39</v>
      </c>
      <c r="B27" s="93">
        <v>3.4</v>
      </c>
      <c r="C27" s="94">
        <v>3.6</v>
      </c>
      <c r="D27" s="93">
        <v>3.6</v>
      </c>
      <c r="E27" s="93">
        <v>3.6</v>
      </c>
      <c r="F27" s="93">
        <v>3.65</v>
      </c>
      <c r="G27" s="93">
        <v>3.65</v>
      </c>
      <c r="H27" s="93">
        <v>3.65</v>
      </c>
      <c r="I27" s="93">
        <v>3.65</v>
      </c>
      <c r="J27" s="93">
        <v>3.65</v>
      </c>
      <c r="K27" s="93">
        <v>3.65</v>
      </c>
      <c r="L27" s="93">
        <v>3.65</v>
      </c>
      <c r="M27" s="93">
        <v>3.65</v>
      </c>
      <c r="N27" s="159">
        <v>3.65</v>
      </c>
    </row>
    <row r="28" spans="1:14" x14ac:dyDescent="0.2">
      <c r="A28" s="3" t="s">
        <v>40</v>
      </c>
      <c r="B28" s="93">
        <v>2.9</v>
      </c>
      <c r="C28" s="94">
        <v>2.9</v>
      </c>
      <c r="D28" s="93">
        <v>2.9</v>
      </c>
      <c r="E28" s="93">
        <v>2.9</v>
      </c>
      <c r="F28" s="93">
        <v>3.65</v>
      </c>
      <c r="G28" s="93">
        <v>3.65</v>
      </c>
      <c r="H28" s="93">
        <v>3.65</v>
      </c>
      <c r="I28" s="93">
        <v>3.65</v>
      </c>
      <c r="J28" s="93">
        <v>3.65</v>
      </c>
      <c r="K28" s="93">
        <v>3.65</v>
      </c>
      <c r="L28" s="93">
        <v>3.65</v>
      </c>
      <c r="M28" s="93">
        <v>3.85</v>
      </c>
      <c r="N28" s="159">
        <v>3.85</v>
      </c>
    </row>
    <row r="29" spans="1:14" x14ac:dyDescent="0.2">
      <c r="A29" s="3" t="s">
        <v>41</v>
      </c>
      <c r="B29" s="93">
        <v>3.4</v>
      </c>
      <c r="C29" s="94">
        <v>3.8</v>
      </c>
      <c r="D29" s="93">
        <v>3.8</v>
      </c>
      <c r="E29" s="93">
        <v>3.8</v>
      </c>
      <c r="F29" s="93">
        <v>3.8</v>
      </c>
      <c r="G29" s="93">
        <v>3.8</v>
      </c>
      <c r="H29" s="93">
        <v>3.8</v>
      </c>
      <c r="I29" s="93">
        <v>3.8</v>
      </c>
      <c r="J29" s="93">
        <v>3.8</v>
      </c>
      <c r="K29" s="93">
        <v>3.8</v>
      </c>
      <c r="L29" s="93">
        <v>3.8</v>
      </c>
      <c r="M29" s="93">
        <v>4</v>
      </c>
      <c r="N29" s="159">
        <v>4</v>
      </c>
    </row>
    <row r="30" spans="1:14" x14ac:dyDescent="0.2">
      <c r="A30" s="3" t="s">
        <v>42</v>
      </c>
      <c r="B30" s="93">
        <v>3.4</v>
      </c>
      <c r="C30" s="94">
        <v>3.4</v>
      </c>
      <c r="D30" s="93">
        <v>3.4</v>
      </c>
      <c r="E30" s="93">
        <v>3.4</v>
      </c>
      <c r="F30" s="93">
        <v>3.65</v>
      </c>
      <c r="G30" s="93">
        <v>3.65</v>
      </c>
      <c r="H30" s="93">
        <v>3.65</v>
      </c>
      <c r="I30" s="93">
        <v>3.65</v>
      </c>
      <c r="J30" s="93">
        <v>3.65</v>
      </c>
      <c r="K30" s="93">
        <v>3.65</v>
      </c>
      <c r="L30" s="93">
        <v>3.65</v>
      </c>
      <c r="M30" s="93">
        <v>3.85</v>
      </c>
      <c r="N30" s="159">
        <v>3.85</v>
      </c>
    </row>
    <row r="31" spans="1:14" x14ac:dyDescent="0.2">
      <c r="A31" s="3" t="s">
        <v>43</v>
      </c>
      <c r="B31" s="93">
        <v>3.4</v>
      </c>
      <c r="C31" s="94">
        <v>3.65</v>
      </c>
      <c r="D31" s="93">
        <v>3.65</v>
      </c>
      <c r="E31" s="93">
        <v>3.65</v>
      </c>
      <c r="F31" s="93">
        <v>3.65</v>
      </c>
      <c r="G31" s="93">
        <v>3.65</v>
      </c>
      <c r="H31" s="93">
        <v>3.65</v>
      </c>
      <c r="I31" s="93">
        <v>3.65</v>
      </c>
      <c r="J31" s="93">
        <v>3.65</v>
      </c>
      <c r="K31" s="93">
        <v>3.65</v>
      </c>
      <c r="L31" s="93">
        <v>3.65</v>
      </c>
      <c r="M31" s="93">
        <v>3.85</v>
      </c>
      <c r="N31" s="159">
        <v>3.85</v>
      </c>
    </row>
    <row r="32" spans="1:14" x14ac:dyDescent="0.2">
      <c r="A32" s="3" t="s">
        <v>44</v>
      </c>
      <c r="B32" s="93">
        <v>3.4</v>
      </c>
      <c r="C32" s="94">
        <v>4.5</v>
      </c>
      <c r="D32" s="93">
        <v>4.5</v>
      </c>
      <c r="E32" s="93">
        <v>4.5</v>
      </c>
      <c r="F32" s="93">
        <v>4.5</v>
      </c>
      <c r="G32" s="93">
        <v>4.5</v>
      </c>
      <c r="H32" s="93">
        <v>4.5</v>
      </c>
      <c r="I32" s="93">
        <v>4.5</v>
      </c>
      <c r="J32" s="93">
        <v>4.5</v>
      </c>
      <c r="K32" s="93">
        <v>4.5</v>
      </c>
      <c r="L32" s="93">
        <v>4.5</v>
      </c>
      <c r="M32" s="93">
        <v>4.7</v>
      </c>
      <c r="N32" s="159">
        <v>4.7</v>
      </c>
    </row>
    <row r="33" spans="1:14" x14ac:dyDescent="0.2">
      <c r="A33" s="3" t="s">
        <v>45</v>
      </c>
      <c r="B33" s="93">
        <v>3.4</v>
      </c>
      <c r="C33" s="94">
        <v>3.6</v>
      </c>
      <c r="D33" s="93">
        <v>3.6</v>
      </c>
      <c r="E33" s="93">
        <v>3.6</v>
      </c>
      <c r="F33" s="93">
        <v>3.65</v>
      </c>
      <c r="G33" s="93">
        <v>3.65</v>
      </c>
      <c r="H33" s="93">
        <v>3.65</v>
      </c>
      <c r="I33" s="93">
        <v>3.65</v>
      </c>
      <c r="J33" s="93">
        <v>3.65</v>
      </c>
      <c r="K33" s="93">
        <v>3.65</v>
      </c>
      <c r="L33" s="93">
        <v>3.65</v>
      </c>
      <c r="M33" s="93">
        <v>3.85</v>
      </c>
      <c r="N33" s="159">
        <v>3.85</v>
      </c>
    </row>
    <row r="34" spans="1:14" x14ac:dyDescent="0.2">
      <c r="A34" s="3" t="s">
        <v>46</v>
      </c>
      <c r="B34" s="93">
        <v>3.4</v>
      </c>
      <c r="C34" s="94">
        <v>3.4</v>
      </c>
      <c r="D34" s="93">
        <v>3.4</v>
      </c>
      <c r="E34" s="93">
        <v>3.65</v>
      </c>
      <c r="F34" s="93">
        <v>3.65</v>
      </c>
      <c r="G34" s="93">
        <v>3.65</v>
      </c>
      <c r="H34" s="93">
        <v>3.65</v>
      </c>
      <c r="I34" s="93">
        <v>3.65</v>
      </c>
      <c r="J34" s="93">
        <v>3.65</v>
      </c>
      <c r="K34" s="93">
        <v>3.65</v>
      </c>
      <c r="L34" s="93">
        <v>3.65</v>
      </c>
      <c r="M34" s="93">
        <v>3.85</v>
      </c>
      <c r="N34" s="159">
        <v>3.85</v>
      </c>
    </row>
    <row r="35" spans="1:14" x14ac:dyDescent="0.2">
      <c r="A35" s="3" t="s">
        <v>47</v>
      </c>
      <c r="B35" s="93">
        <v>3.4</v>
      </c>
      <c r="C35" s="94">
        <v>3.7</v>
      </c>
      <c r="D35" s="93">
        <v>3.7</v>
      </c>
      <c r="E35" s="93">
        <v>3.7</v>
      </c>
      <c r="F35" s="93">
        <v>3.7</v>
      </c>
      <c r="G35" s="93">
        <v>3.7</v>
      </c>
      <c r="H35" s="93">
        <v>3.7</v>
      </c>
      <c r="I35" s="93">
        <v>3.9</v>
      </c>
      <c r="J35" s="93">
        <v>3.9</v>
      </c>
      <c r="K35" s="93">
        <v>3.9</v>
      </c>
      <c r="L35" s="93">
        <v>3.9</v>
      </c>
      <c r="M35" s="93">
        <v>4.0999999999999996</v>
      </c>
      <c r="N35" s="159">
        <v>4.0999999999999996</v>
      </c>
    </row>
    <row r="36" spans="1:14" x14ac:dyDescent="0.2">
      <c r="A36" s="3" t="s">
        <v>48</v>
      </c>
      <c r="B36" s="93">
        <v>3.4</v>
      </c>
      <c r="C36" s="94">
        <v>3.5</v>
      </c>
      <c r="D36" s="93">
        <v>3.5</v>
      </c>
      <c r="E36" s="93">
        <v>3.5</v>
      </c>
      <c r="F36" s="93">
        <v>3.65</v>
      </c>
      <c r="G36" s="93">
        <v>3.65</v>
      </c>
      <c r="H36" s="93">
        <v>3.65</v>
      </c>
      <c r="I36" s="93">
        <v>3.65</v>
      </c>
      <c r="J36" s="93">
        <v>3.65</v>
      </c>
      <c r="K36" s="93">
        <v>3.65</v>
      </c>
      <c r="L36" s="93">
        <v>3.65</v>
      </c>
      <c r="M36" s="93">
        <v>3.85</v>
      </c>
      <c r="N36" s="159">
        <v>3.85</v>
      </c>
    </row>
    <row r="37" spans="1:14" x14ac:dyDescent="0.2">
      <c r="A37" s="3" t="s">
        <v>49</v>
      </c>
      <c r="B37" s="93">
        <v>3.4</v>
      </c>
      <c r="C37" s="94">
        <v>3.4</v>
      </c>
      <c r="D37" s="93">
        <v>3.6</v>
      </c>
      <c r="E37" s="93">
        <v>3.6</v>
      </c>
      <c r="F37" s="93">
        <v>3.6</v>
      </c>
      <c r="G37" s="93">
        <v>3.65</v>
      </c>
      <c r="H37" s="93">
        <v>3.65</v>
      </c>
      <c r="I37" s="93">
        <v>3.65</v>
      </c>
      <c r="J37" s="93">
        <v>3.65</v>
      </c>
      <c r="K37" s="93">
        <v>3.65</v>
      </c>
      <c r="L37" s="93">
        <v>3.65</v>
      </c>
      <c r="M37" s="93">
        <v>3.85</v>
      </c>
      <c r="N37" s="159">
        <v>3.85</v>
      </c>
    </row>
    <row r="38" spans="1:14" x14ac:dyDescent="0.2">
      <c r="A38" s="3" t="s">
        <v>50</v>
      </c>
      <c r="B38" s="93">
        <v>3.4</v>
      </c>
      <c r="C38" s="94">
        <v>3.7</v>
      </c>
      <c r="D38" s="93">
        <v>3.7</v>
      </c>
      <c r="E38" s="93">
        <v>3.7</v>
      </c>
      <c r="F38" s="93">
        <v>3.7</v>
      </c>
      <c r="G38" s="93">
        <v>3.7</v>
      </c>
      <c r="H38" s="93">
        <v>3.7</v>
      </c>
      <c r="I38" s="93">
        <v>3.7</v>
      </c>
      <c r="J38" s="93">
        <v>3.7</v>
      </c>
      <c r="K38" s="93">
        <v>3.7</v>
      </c>
      <c r="L38" s="93">
        <v>3.7</v>
      </c>
      <c r="M38" s="93">
        <v>4</v>
      </c>
      <c r="N38" s="159">
        <v>4</v>
      </c>
    </row>
    <row r="39" spans="1:14" x14ac:dyDescent="0.2">
      <c r="A39" s="3" t="s">
        <v>51</v>
      </c>
      <c r="B39" s="93">
        <v>3.4</v>
      </c>
      <c r="C39" s="94">
        <v>3.9</v>
      </c>
      <c r="D39" s="93">
        <v>3.9</v>
      </c>
      <c r="E39" s="93">
        <v>3.9</v>
      </c>
      <c r="F39" s="93">
        <v>3.9</v>
      </c>
      <c r="G39" s="93">
        <v>3.9</v>
      </c>
      <c r="H39" s="93">
        <v>3.9</v>
      </c>
      <c r="I39" s="93">
        <v>3.9</v>
      </c>
      <c r="J39" s="93">
        <v>3.9</v>
      </c>
      <c r="K39" s="93">
        <v>3.9</v>
      </c>
      <c r="L39" s="93">
        <v>3.9</v>
      </c>
      <c r="M39" s="93">
        <v>4.0999999999999996</v>
      </c>
      <c r="N39" s="159">
        <v>4.0999999999999996</v>
      </c>
    </row>
    <row r="40" spans="1:14" x14ac:dyDescent="0.2">
      <c r="A40" s="5"/>
      <c r="B40" s="13"/>
      <c r="C40" s="54"/>
      <c r="D40" s="11"/>
      <c r="E40" s="11"/>
      <c r="F40" s="11"/>
      <c r="G40" s="12"/>
      <c r="H40" s="13"/>
      <c r="I40" s="13"/>
      <c r="J40" s="13"/>
      <c r="K40" s="13"/>
      <c r="L40" s="97"/>
      <c r="M40" s="97"/>
      <c r="N40" s="132"/>
    </row>
    <row r="41" spans="1:14" ht="15" x14ac:dyDescent="0.25">
      <c r="A41" s="7" t="s">
        <v>16</v>
      </c>
      <c r="B41" s="46"/>
      <c r="C41" s="55"/>
      <c r="D41" s="46"/>
      <c r="E41" s="46"/>
      <c r="F41" s="46"/>
      <c r="G41" s="46"/>
      <c r="H41" s="46"/>
      <c r="I41" s="46"/>
      <c r="J41" s="46"/>
      <c r="K41" s="46"/>
      <c r="L41" s="98"/>
      <c r="M41" s="98"/>
      <c r="N41" s="132"/>
    </row>
    <row r="42" spans="1:14" x14ac:dyDescent="0.2">
      <c r="A42" s="16" t="s">
        <v>52</v>
      </c>
      <c r="B42" s="127">
        <v>3.3</v>
      </c>
      <c r="C42" s="127">
        <v>3.65</v>
      </c>
      <c r="D42" s="127">
        <v>3.65</v>
      </c>
      <c r="E42" s="127">
        <v>3.65</v>
      </c>
      <c r="F42" s="128">
        <v>3.65</v>
      </c>
      <c r="G42" s="128">
        <v>3.65</v>
      </c>
      <c r="H42" s="128">
        <v>3.65</v>
      </c>
      <c r="I42" s="128">
        <v>3.65</v>
      </c>
      <c r="J42" s="128">
        <v>3.65</v>
      </c>
      <c r="K42" s="128">
        <v>3.65</v>
      </c>
      <c r="L42" s="128">
        <v>3.65</v>
      </c>
      <c r="M42" s="128">
        <v>4.38</v>
      </c>
      <c r="N42" s="129">
        <v>4.38</v>
      </c>
    </row>
    <row r="43" spans="1:14" x14ac:dyDescent="0.2">
      <c r="A43" s="16" t="s">
        <v>53</v>
      </c>
      <c r="B43" s="127">
        <v>3.38</v>
      </c>
      <c r="C43" s="127">
        <v>3.99</v>
      </c>
      <c r="D43" s="127">
        <v>3.99</v>
      </c>
      <c r="E43" s="127">
        <v>4.1399999999999997</v>
      </c>
      <c r="F43" s="128">
        <v>4.1399999999999997</v>
      </c>
      <c r="G43" s="128">
        <v>4.1399999999999997</v>
      </c>
      <c r="H43" s="128">
        <v>4.1399999999999997</v>
      </c>
      <c r="I43" s="128">
        <v>4.1399999999999997</v>
      </c>
      <c r="J43" s="128">
        <v>4.1399999999999997</v>
      </c>
      <c r="K43" s="128">
        <v>4.1399999999999997</v>
      </c>
      <c r="L43" s="128">
        <v>4.1399999999999997</v>
      </c>
      <c r="M43" s="128">
        <v>4.34</v>
      </c>
      <c r="N43" s="129">
        <v>4.34</v>
      </c>
    </row>
    <row r="44" spans="1:14" x14ac:dyDescent="0.2">
      <c r="A44" s="16" t="s">
        <v>54</v>
      </c>
      <c r="B44" s="127">
        <v>3.3</v>
      </c>
      <c r="C44" s="127">
        <v>3.3</v>
      </c>
      <c r="D44" s="127">
        <v>3.3</v>
      </c>
      <c r="E44" s="127">
        <v>3.65</v>
      </c>
      <c r="F44" s="128">
        <v>3.65</v>
      </c>
      <c r="G44" s="128">
        <v>3.65</v>
      </c>
      <c r="H44" s="128">
        <v>3.65</v>
      </c>
      <c r="I44" s="128">
        <v>3.65</v>
      </c>
      <c r="J44" s="128">
        <v>3.65</v>
      </c>
      <c r="K44" s="128">
        <v>3.65</v>
      </c>
      <c r="L44" s="128">
        <v>3.65</v>
      </c>
      <c r="M44" s="128">
        <v>3.85</v>
      </c>
      <c r="N44" s="129">
        <v>3.85</v>
      </c>
    </row>
    <row r="45" spans="1:14" x14ac:dyDescent="0.2">
      <c r="A45" s="16" t="s">
        <v>55</v>
      </c>
      <c r="B45" s="127">
        <v>3.3</v>
      </c>
      <c r="C45" s="127">
        <v>3.58</v>
      </c>
      <c r="D45" s="127">
        <v>3.58</v>
      </c>
      <c r="E45" s="127">
        <v>3.65</v>
      </c>
      <c r="F45" s="128">
        <v>3.65</v>
      </c>
      <c r="G45" s="128">
        <v>3.65</v>
      </c>
      <c r="H45" s="128">
        <v>3.65</v>
      </c>
      <c r="I45" s="128">
        <v>3.65</v>
      </c>
      <c r="J45" s="128">
        <v>3.65</v>
      </c>
      <c r="K45" s="128">
        <v>3.65</v>
      </c>
      <c r="L45" s="128">
        <v>3.65</v>
      </c>
      <c r="M45" s="128">
        <v>3.85</v>
      </c>
      <c r="N45" s="129">
        <v>3.85</v>
      </c>
    </row>
    <row r="46" spans="1:14" x14ac:dyDescent="0.2">
      <c r="A46" s="16" t="s">
        <v>56</v>
      </c>
      <c r="B46" s="127">
        <v>3.3</v>
      </c>
      <c r="C46" s="127">
        <v>3.42</v>
      </c>
      <c r="D46" s="127">
        <v>3.42</v>
      </c>
      <c r="E46" s="127">
        <v>3.42</v>
      </c>
      <c r="F46" s="128">
        <v>3.65</v>
      </c>
      <c r="G46" s="128">
        <v>3.65</v>
      </c>
      <c r="H46" s="128">
        <v>3.65</v>
      </c>
      <c r="I46" s="128">
        <v>3.65</v>
      </c>
      <c r="J46" s="128">
        <v>3.65</v>
      </c>
      <c r="K46" s="128">
        <v>3.65</v>
      </c>
      <c r="L46" s="128">
        <v>3.65</v>
      </c>
      <c r="M46" s="128">
        <v>3.85</v>
      </c>
      <c r="N46" s="129">
        <v>3.85</v>
      </c>
    </row>
    <row r="47" spans="1:14" x14ac:dyDescent="0.2">
      <c r="A47" s="16" t="s">
        <v>57</v>
      </c>
      <c r="B47" s="127">
        <v>3.38</v>
      </c>
      <c r="C47" s="127">
        <v>3.69</v>
      </c>
      <c r="D47" s="127">
        <v>3.69</v>
      </c>
      <c r="E47" s="127">
        <v>3.7</v>
      </c>
      <c r="F47" s="128">
        <v>3.7</v>
      </c>
      <c r="G47" s="128">
        <v>3.7</v>
      </c>
      <c r="H47" s="128">
        <v>3.7</v>
      </c>
      <c r="I47" s="128">
        <v>3.7</v>
      </c>
      <c r="J47" s="128">
        <v>3.7</v>
      </c>
      <c r="K47" s="128">
        <v>3.7</v>
      </c>
      <c r="L47" s="128">
        <v>3.7</v>
      </c>
      <c r="M47" s="128">
        <v>3.8</v>
      </c>
      <c r="N47" s="129">
        <v>3.8</v>
      </c>
    </row>
    <row r="48" spans="1:14" x14ac:dyDescent="0.2">
      <c r="A48" s="16" t="s">
        <v>58</v>
      </c>
      <c r="B48" s="127">
        <v>3.5</v>
      </c>
      <c r="C48" s="127">
        <v>3.96</v>
      </c>
      <c r="D48" s="127">
        <v>3.96</v>
      </c>
      <c r="E48" s="127">
        <v>4.0999999999999996</v>
      </c>
      <c r="F48" s="128">
        <v>4.0999999999999996</v>
      </c>
      <c r="G48" s="128">
        <v>4.0999999999999996</v>
      </c>
      <c r="H48" s="128">
        <v>4.0999999999999996</v>
      </c>
      <c r="I48" s="128">
        <v>4.0999999999999996</v>
      </c>
      <c r="J48" s="128">
        <v>4.0999999999999996</v>
      </c>
      <c r="K48" s="128">
        <v>4.0999999999999996</v>
      </c>
      <c r="L48" s="128">
        <v>4.0999999999999996</v>
      </c>
      <c r="M48" s="128">
        <v>4.3</v>
      </c>
      <c r="N48" s="129">
        <v>4.3</v>
      </c>
    </row>
    <row r="49" spans="1:14" x14ac:dyDescent="0.2">
      <c r="A49" s="16" t="s">
        <v>59</v>
      </c>
      <c r="B49" s="127">
        <v>3.2</v>
      </c>
      <c r="C49" s="127">
        <v>3.3</v>
      </c>
      <c r="D49" s="127">
        <v>3.3</v>
      </c>
      <c r="E49" s="127">
        <v>3.65</v>
      </c>
      <c r="F49" s="128">
        <v>3.65</v>
      </c>
      <c r="G49" s="128">
        <v>3.65</v>
      </c>
      <c r="H49" s="128">
        <v>3.65</v>
      </c>
      <c r="I49" s="128">
        <v>3.65</v>
      </c>
      <c r="J49" s="128">
        <v>3.65</v>
      </c>
      <c r="K49" s="128">
        <v>3.65</v>
      </c>
      <c r="L49" s="128">
        <v>3.65</v>
      </c>
      <c r="M49" s="128">
        <v>3.75</v>
      </c>
      <c r="N49" s="129">
        <v>3.75</v>
      </c>
    </row>
    <row r="50" spans="1:14" x14ac:dyDescent="0.2">
      <c r="A50" s="16" t="s">
        <v>60</v>
      </c>
      <c r="B50" s="127">
        <v>3.3</v>
      </c>
      <c r="C50" s="127">
        <v>3.65</v>
      </c>
      <c r="D50" s="127">
        <v>3.65</v>
      </c>
      <c r="E50" s="127">
        <v>3.65</v>
      </c>
      <c r="F50" s="128">
        <v>3.65</v>
      </c>
      <c r="G50" s="128">
        <v>3.65</v>
      </c>
      <c r="H50" s="128">
        <v>3.65</v>
      </c>
      <c r="I50" s="128">
        <v>3.65</v>
      </c>
      <c r="J50" s="128">
        <v>3.65</v>
      </c>
      <c r="K50" s="128">
        <v>3.65</v>
      </c>
      <c r="L50" s="128">
        <v>3.65</v>
      </c>
      <c r="M50" s="128">
        <v>3.85</v>
      </c>
      <c r="N50" s="129">
        <v>3.85</v>
      </c>
    </row>
    <row r="51" spans="1:14" x14ac:dyDescent="0.2">
      <c r="A51" s="16" t="s">
        <v>61</v>
      </c>
      <c r="B51" s="127">
        <v>3.2</v>
      </c>
      <c r="C51" s="127">
        <v>4.2</v>
      </c>
      <c r="D51" s="127">
        <v>4.2</v>
      </c>
      <c r="E51" s="127">
        <v>4.2</v>
      </c>
      <c r="F51" s="128">
        <v>4.2</v>
      </c>
      <c r="G51" s="128">
        <v>4.2</v>
      </c>
      <c r="H51" s="128">
        <v>4.2</v>
      </c>
      <c r="I51" s="128">
        <v>4.2</v>
      </c>
      <c r="J51" s="128">
        <v>4.2</v>
      </c>
      <c r="K51" s="128">
        <v>4.2</v>
      </c>
      <c r="L51" s="128">
        <v>4.2</v>
      </c>
      <c r="M51" s="128">
        <v>4.4000000000000004</v>
      </c>
      <c r="N51" s="129">
        <v>4.4000000000000004</v>
      </c>
    </row>
    <row r="52" spans="1:14" x14ac:dyDescent="0.2">
      <c r="A52" s="16" t="s">
        <v>62</v>
      </c>
      <c r="B52" s="127">
        <v>3.3</v>
      </c>
      <c r="C52" s="127">
        <v>3.4</v>
      </c>
      <c r="D52" s="127">
        <v>3.4</v>
      </c>
      <c r="E52" s="127">
        <v>3.65</v>
      </c>
      <c r="F52" s="128">
        <v>3.65</v>
      </c>
      <c r="G52" s="128">
        <v>3.65</v>
      </c>
      <c r="H52" s="128">
        <v>3.65</v>
      </c>
      <c r="I52" s="128">
        <v>3.65</v>
      </c>
      <c r="J52" s="128">
        <v>3.65</v>
      </c>
      <c r="K52" s="128">
        <v>3.65</v>
      </c>
      <c r="L52" s="128">
        <v>3.65</v>
      </c>
      <c r="M52" s="128">
        <v>3.85</v>
      </c>
      <c r="N52" s="129">
        <v>3.85</v>
      </c>
    </row>
    <row r="53" spans="1:14" x14ac:dyDescent="0.2">
      <c r="A53" s="16" t="s">
        <v>63</v>
      </c>
      <c r="B53" s="127">
        <v>3.38</v>
      </c>
      <c r="C53" s="127">
        <v>3.57</v>
      </c>
      <c r="D53" s="127">
        <v>3.57</v>
      </c>
      <c r="E53" s="127">
        <v>3.57</v>
      </c>
      <c r="F53" s="128">
        <v>3.65</v>
      </c>
      <c r="G53" s="128">
        <v>3.65</v>
      </c>
      <c r="H53" s="128">
        <v>3.65</v>
      </c>
      <c r="I53" s="128">
        <v>3.65</v>
      </c>
      <c r="J53" s="128">
        <v>3.65</v>
      </c>
      <c r="K53" s="128">
        <v>3.65</v>
      </c>
      <c r="L53" s="128">
        <v>3.65</v>
      </c>
      <c r="M53" s="128">
        <v>3.85</v>
      </c>
      <c r="N53" s="129">
        <v>3.85</v>
      </c>
    </row>
    <row r="54" spans="1:14" x14ac:dyDescent="0.2">
      <c r="A54" s="16" t="s">
        <v>64</v>
      </c>
      <c r="B54" s="127">
        <v>3.3</v>
      </c>
      <c r="C54" s="127">
        <v>3.87</v>
      </c>
      <c r="D54" s="127">
        <v>3.87</v>
      </c>
      <c r="E54" s="127">
        <v>3.87</v>
      </c>
      <c r="F54" s="128">
        <v>3.87</v>
      </c>
      <c r="G54" s="128">
        <v>3.87</v>
      </c>
      <c r="H54" s="128">
        <v>3.87</v>
      </c>
      <c r="I54" s="128">
        <v>3.87</v>
      </c>
      <c r="J54" s="128">
        <v>3.87</v>
      </c>
      <c r="K54" s="128">
        <v>3.87</v>
      </c>
      <c r="L54" s="128">
        <v>3.87</v>
      </c>
      <c r="M54" s="128">
        <v>4.07</v>
      </c>
      <c r="N54" s="129">
        <v>4.07</v>
      </c>
    </row>
    <row r="55" spans="1:14" x14ac:dyDescent="0.2">
      <c r="A55" s="16" t="s">
        <v>65</v>
      </c>
      <c r="B55" s="127">
        <v>3.3</v>
      </c>
      <c r="C55" s="127">
        <v>3.38</v>
      </c>
      <c r="D55" s="127">
        <v>3.38</v>
      </c>
      <c r="E55" s="127">
        <v>3.65</v>
      </c>
      <c r="F55" s="128">
        <v>3.65</v>
      </c>
      <c r="G55" s="128">
        <v>3.65</v>
      </c>
      <c r="H55" s="128">
        <v>3.65</v>
      </c>
      <c r="I55" s="128">
        <v>3.65</v>
      </c>
      <c r="J55" s="128">
        <v>3.65</v>
      </c>
      <c r="K55" s="128">
        <v>3.65</v>
      </c>
      <c r="L55" s="128">
        <v>3.65</v>
      </c>
      <c r="M55" s="128">
        <v>3.85</v>
      </c>
      <c r="N55" s="129">
        <v>3.85</v>
      </c>
    </row>
    <row r="56" spans="1:14" x14ac:dyDescent="0.2">
      <c r="A56" s="16" t="s">
        <v>66</v>
      </c>
      <c r="B56" s="127">
        <v>3.38</v>
      </c>
      <c r="C56" s="127">
        <v>3.83</v>
      </c>
      <c r="D56" s="127">
        <v>3.83</v>
      </c>
      <c r="E56" s="127">
        <v>3.83</v>
      </c>
      <c r="F56" s="128">
        <v>3.83</v>
      </c>
      <c r="G56" s="128">
        <v>3.83</v>
      </c>
      <c r="H56" s="128">
        <v>3.83</v>
      </c>
      <c r="I56" s="128">
        <v>3.83</v>
      </c>
      <c r="J56" s="128">
        <v>3.83</v>
      </c>
      <c r="K56" s="128">
        <v>3.83</v>
      </c>
      <c r="L56" s="128">
        <v>3.83</v>
      </c>
      <c r="M56" s="128">
        <v>4.03</v>
      </c>
      <c r="N56" s="129">
        <v>4.03</v>
      </c>
    </row>
    <row r="57" spans="1:14" x14ac:dyDescent="0.2">
      <c r="A57" s="16" t="s">
        <v>67</v>
      </c>
      <c r="B57" s="127">
        <v>3.3</v>
      </c>
      <c r="C57" s="127">
        <v>3.3</v>
      </c>
      <c r="D57" s="127">
        <v>3.3</v>
      </c>
      <c r="E57" s="127">
        <v>3.65</v>
      </c>
      <c r="F57" s="128">
        <v>3.65</v>
      </c>
      <c r="G57" s="128">
        <v>3.65</v>
      </c>
      <c r="H57" s="128">
        <v>3.65</v>
      </c>
      <c r="I57" s="128">
        <v>3.65</v>
      </c>
      <c r="J57" s="128">
        <v>3.65</v>
      </c>
      <c r="K57" s="128">
        <v>3.65</v>
      </c>
      <c r="L57" s="128">
        <v>3.65</v>
      </c>
      <c r="M57" s="128">
        <v>3.85</v>
      </c>
      <c r="N57" s="129">
        <v>3.85</v>
      </c>
    </row>
    <row r="58" spans="1:14" x14ac:dyDescent="0.2">
      <c r="A58" s="16" t="s">
        <v>68</v>
      </c>
      <c r="B58" s="127">
        <v>3.3</v>
      </c>
      <c r="C58" s="127">
        <v>3.45</v>
      </c>
      <c r="D58" s="127">
        <v>3.45</v>
      </c>
      <c r="E58" s="127">
        <v>3.65</v>
      </c>
      <c r="F58" s="128">
        <v>3.65</v>
      </c>
      <c r="G58" s="128">
        <v>3.65</v>
      </c>
      <c r="H58" s="128">
        <v>3.65</v>
      </c>
      <c r="I58" s="128">
        <v>3.65</v>
      </c>
      <c r="J58" s="128">
        <v>3.65</v>
      </c>
      <c r="K58" s="128">
        <v>3.65</v>
      </c>
      <c r="L58" s="128">
        <v>3.65</v>
      </c>
      <c r="M58" s="128">
        <v>3.65</v>
      </c>
      <c r="N58" s="129">
        <v>3.65</v>
      </c>
    </row>
    <row r="59" spans="1:14" x14ac:dyDescent="0.2">
      <c r="A59" s="16" t="s">
        <v>69</v>
      </c>
      <c r="B59" s="127">
        <v>3.3</v>
      </c>
      <c r="C59" s="127">
        <v>3.45</v>
      </c>
      <c r="D59" s="127">
        <v>3.45</v>
      </c>
      <c r="E59" s="127">
        <v>3.65</v>
      </c>
      <c r="F59" s="128">
        <v>3.65</v>
      </c>
      <c r="G59" s="128">
        <v>3.65</v>
      </c>
      <c r="H59" s="128">
        <v>3.65</v>
      </c>
      <c r="I59" s="128">
        <v>3.65</v>
      </c>
      <c r="J59" s="128">
        <v>3.65</v>
      </c>
      <c r="K59" s="128">
        <v>3.65</v>
      </c>
      <c r="L59" s="128">
        <v>3.65</v>
      </c>
      <c r="M59" s="128">
        <v>3.85</v>
      </c>
      <c r="N59" s="129">
        <v>3.85</v>
      </c>
    </row>
    <row r="60" spans="1:14" x14ac:dyDescent="0.2">
      <c r="A60" s="16" t="s">
        <v>70</v>
      </c>
      <c r="B60" s="127">
        <v>3.38</v>
      </c>
      <c r="C60" s="127">
        <v>3.38</v>
      </c>
      <c r="D60" s="127">
        <v>3.38</v>
      </c>
      <c r="E60" s="127">
        <v>3.6</v>
      </c>
      <c r="F60" s="128">
        <v>3.65</v>
      </c>
      <c r="G60" s="128">
        <v>3.65</v>
      </c>
      <c r="H60" s="128">
        <v>3.65</v>
      </c>
      <c r="I60" s="128">
        <v>3.65</v>
      </c>
      <c r="J60" s="128">
        <v>3.65</v>
      </c>
      <c r="K60" s="128">
        <v>3.65</v>
      </c>
      <c r="L60" s="128">
        <v>3.65</v>
      </c>
      <c r="M60" s="128">
        <v>3.85</v>
      </c>
      <c r="N60" s="129">
        <v>3.85</v>
      </c>
    </row>
    <row r="61" spans="1:14" x14ac:dyDescent="0.2">
      <c r="A61" s="16" t="s">
        <v>71</v>
      </c>
      <c r="B61" s="127">
        <v>3.3</v>
      </c>
      <c r="C61" s="127">
        <v>3.5</v>
      </c>
      <c r="D61" s="127">
        <v>3.5</v>
      </c>
      <c r="E61" s="127">
        <v>3.65</v>
      </c>
      <c r="F61" s="128">
        <v>3.65</v>
      </c>
      <c r="G61" s="128">
        <v>3.65</v>
      </c>
      <c r="H61" s="128">
        <v>3.65</v>
      </c>
      <c r="I61" s="128">
        <v>3.65</v>
      </c>
      <c r="J61" s="128">
        <v>3.65</v>
      </c>
      <c r="K61" s="128">
        <v>3.65</v>
      </c>
      <c r="L61" s="128">
        <v>3.65</v>
      </c>
      <c r="M61" s="128">
        <v>3.85</v>
      </c>
      <c r="N61" s="129">
        <v>3.85</v>
      </c>
    </row>
    <row r="62" spans="1:14" x14ac:dyDescent="0.2">
      <c r="A62" s="16" t="s">
        <v>72</v>
      </c>
      <c r="B62" s="127">
        <v>3.3</v>
      </c>
      <c r="C62" s="127">
        <v>3.3</v>
      </c>
      <c r="D62" s="127">
        <v>3.3</v>
      </c>
      <c r="E62" s="127">
        <v>3.65</v>
      </c>
      <c r="F62" s="128">
        <v>3.65</v>
      </c>
      <c r="G62" s="128">
        <v>3.65</v>
      </c>
      <c r="H62" s="128">
        <v>3.65</v>
      </c>
      <c r="I62" s="128">
        <v>3.65</v>
      </c>
      <c r="J62" s="128">
        <v>3.65</v>
      </c>
      <c r="K62" s="128">
        <v>3.65</v>
      </c>
      <c r="L62" s="128">
        <v>3.65</v>
      </c>
      <c r="M62" s="128">
        <v>3.65</v>
      </c>
      <c r="N62" s="129">
        <v>3.65</v>
      </c>
    </row>
    <row r="63" spans="1:14" x14ac:dyDescent="0.2">
      <c r="A63" s="16" t="s">
        <v>73</v>
      </c>
      <c r="B63" s="127">
        <v>3</v>
      </c>
      <c r="C63" s="127">
        <v>3</v>
      </c>
      <c r="D63" s="127">
        <v>3</v>
      </c>
      <c r="E63" s="127">
        <v>3.3</v>
      </c>
      <c r="F63" s="128">
        <v>3.65</v>
      </c>
      <c r="G63" s="128">
        <v>3.65</v>
      </c>
      <c r="H63" s="128">
        <v>3.65</v>
      </c>
      <c r="I63" s="128">
        <v>3.65</v>
      </c>
      <c r="J63" s="128">
        <v>3.65</v>
      </c>
      <c r="K63" s="128">
        <v>3.65</v>
      </c>
      <c r="L63" s="128">
        <v>3.65</v>
      </c>
      <c r="M63" s="128">
        <v>3.85</v>
      </c>
      <c r="N63" s="129">
        <v>3.85</v>
      </c>
    </row>
    <row r="64" spans="1:14" x14ac:dyDescent="0.2">
      <c r="A64" s="16" t="s">
        <v>1</v>
      </c>
      <c r="B64" s="127">
        <v>3.3</v>
      </c>
      <c r="C64" s="127">
        <v>3.55</v>
      </c>
      <c r="D64" s="127">
        <v>3.55</v>
      </c>
      <c r="E64" s="127">
        <v>3.65</v>
      </c>
      <c r="F64" s="128">
        <v>3.65</v>
      </c>
      <c r="G64" s="128">
        <v>3.65</v>
      </c>
      <c r="H64" s="128">
        <v>3.65</v>
      </c>
      <c r="I64" s="128">
        <v>3.65</v>
      </c>
      <c r="J64" s="128">
        <v>3.65</v>
      </c>
      <c r="K64" s="128">
        <v>3.65</v>
      </c>
      <c r="L64" s="128">
        <v>3.65</v>
      </c>
      <c r="M64" s="128">
        <v>3.85</v>
      </c>
      <c r="N64" s="129">
        <v>3.85</v>
      </c>
    </row>
    <row r="65" spans="1:14" x14ac:dyDescent="0.2">
      <c r="A65" s="16" t="s">
        <v>74</v>
      </c>
      <c r="B65" s="127">
        <v>3.2</v>
      </c>
      <c r="C65" s="127">
        <v>3.6</v>
      </c>
      <c r="D65" s="127">
        <v>3.6</v>
      </c>
      <c r="E65" s="127">
        <v>3.6</v>
      </c>
      <c r="F65" s="128">
        <v>3.65</v>
      </c>
      <c r="G65" s="128">
        <v>3.65</v>
      </c>
      <c r="H65" s="128">
        <v>3.65</v>
      </c>
      <c r="I65" s="128">
        <v>3.65</v>
      </c>
      <c r="J65" s="128">
        <v>3.65</v>
      </c>
      <c r="K65" s="128">
        <v>3.65</v>
      </c>
      <c r="L65" s="128">
        <v>3.65</v>
      </c>
      <c r="M65" s="128">
        <v>3.85</v>
      </c>
      <c r="N65" s="129">
        <v>3.85</v>
      </c>
    </row>
    <row r="66" spans="1:14" x14ac:dyDescent="0.2">
      <c r="A66" s="16" t="s">
        <v>75</v>
      </c>
      <c r="B66" s="127">
        <v>3.2</v>
      </c>
      <c r="C66" s="127">
        <v>3.56</v>
      </c>
      <c r="D66" s="127">
        <v>3.56</v>
      </c>
      <c r="E66" s="127">
        <v>3.65</v>
      </c>
      <c r="F66" s="128">
        <v>3.65</v>
      </c>
      <c r="G66" s="128">
        <v>3.65</v>
      </c>
      <c r="H66" s="128">
        <v>3.65</v>
      </c>
      <c r="I66" s="128">
        <v>3.65</v>
      </c>
      <c r="J66" s="128">
        <v>3.65</v>
      </c>
      <c r="K66" s="128">
        <v>3.65</v>
      </c>
      <c r="L66" s="128">
        <v>3.65</v>
      </c>
      <c r="M66" s="128">
        <v>3.85</v>
      </c>
      <c r="N66" s="129">
        <v>3.85</v>
      </c>
    </row>
    <row r="67" spans="1:14" x14ac:dyDescent="0.2">
      <c r="A67" s="16" t="s">
        <v>76</v>
      </c>
      <c r="B67" s="127">
        <v>3.2</v>
      </c>
      <c r="C67" s="127">
        <v>3.63</v>
      </c>
      <c r="D67" s="127">
        <v>3.63</v>
      </c>
      <c r="E67" s="127">
        <v>3.63</v>
      </c>
      <c r="F67" s="128">
        <v>3.63</v>
      </c>
      <c r="G67" s="128">
        <v>3.63</v>
      </c>
      <c r="H67" s="128">
        <v>3.63</v>
      </c>
      <c r="I67" s="128">
        <v>3.63</v>
      </c>
      <c r="J67" s="128">
        <v>3.63</v>
      </c>
      <c r="K67" s="128">
        <v>3.63</v>
      </c>
      <c r="L67" s="128">
        <v>3.63</v>
      </c>
      <c r="M67" s="128">
        <v>3.63</v>
      </c>
      <c r="N67" s="129">
        <v>3.63</v>
      </c>
    </row>
    <row r="68" spans="1:14" x14ac:dyDescent="0.2">
      <c r="A68" s="16" t="s">
        <v>77</v>
      </c>
      <c r="B68" s="127">
        <v>3.17</v>
      </c>
      <c r="C68" s="127">
        <v>3.17</v>
      </c>
      <c r="D68" s="127">
        <v>3.17</v>
      </c>
      <c r="E68" s="127">
        <v>3.65</v>
      </c>
      <c r="F68" s="128">
        <v>3.65</v>
      </c>
      <c r="G68" s="128">
        <v>3.65</v>
      </c>
      <c r="H68" s="128">
        <v>3.65</v>
      </c>
      <c r="I68" s="128">
        <v>3.65</v>
      </c>
      <c r="J68" s="128">
        <v>3.65</v>
      </c>
      <c r="K68" s="128">
        <v>3.65</v>
      </c>
      <c r="L68" s="128">
        <v>3.65</v>
      </c>
      <c r="M68" s="128">
        <v>3.85</v>
      </c>
      <c r="N68" s="129">
        <v>3.85</v>
      </c>
    </row>
    <row r="69" spans="1:14" x14ac:dyDescent="0.2">
      <c r="A69" s="16" t="s">
        <v>78</v>
      </c>
      <c r="B69" s="127">
        <v>3.3</v>
      </c>
      <c r="C69" s="127">
        <v>4.25</v>
      </c>
      <c r="D69" s="127">
        <v>4.25</v>
      </c>
      <c r="E69" s="127">
        <v>4.25</v>
      </c>
      <c r="F69" s="128">
        <v>4.25</v>
      </c>
      <c r="G69" s="128">
        <v>4.25</v>
      </c>
      <c r="H69" s="128">
        <v>4.25</v>
      </c>
      <c r="I69" s="128">
        <v>4.25</v>
      </c>
      <c r="J69" s="128">
        <v>4.25</v>
      </c>
      <c r="K69" s="128">
        <v>4.25</v>
      </c>
      <c r="L69" s="128">
        <v>4.25</v>
      </c>
      <c r="M69" s="128">
        <v>4.45</v>
      </c>
      <c r="N69" s="129">
        <v>4.45</v>
      </c>
    </row>
    <row r="70" spans="1:14" x14ac:dyDescent="0.2">
      <c r="A70" s="16" t="s">
        <v>79</v>
      </c>
      <c r="B70" s="127">
        <v>3.38</v>
      </c>
      <c r="C70" s="127">
        <v>4.0999999999999996</v>
      </c>
      <c r="D70" s="127">
        <v>4.0999999999999996</v>
      </c>
      <c r="E70" s="127">
        <v>4.0999999999999996</v>
      </c>
      <c r="F70" s="128">
        <v>4.0999999999999996</v>
      </c>
      <c r="G70" s="128">
        <v>4.0999999999999996</v>
      </c>
      <c r="H70" s="128">
        <v>4.0999999999999996</v>
      </c>
      <c r="I70" s="128">
        <v>4.0999999999999996</v>
      </c>
      <c r="J70" s="128">
        <v>4.0999999999999996</v>
      </c>
      <c r="K70" s="128">
        <v>4.0999999999999996</v>
      </c>
      <c r="L70" s="128">
        <v>4.0999999999999996</v>
      </c>
      <c r="M70" s="128">
        <v>4.3</v>
      </c>
      <c r="N70" s="129">
        <v>4.3</v>
      </c>
    </row>
    <row r="71" spans="1:14" x14ac:dyDescent="0.2">
      <c r="A71" s="16" t="s">
        <v>80</v>
      </c>
      <c r="B71" s="127">
        <v>3.38</v>
      </c>
      <c r="C71" s="127">
        <v>3.94</v>
      </c>
      <c r="D71" s="127">
        <v>3.94</v>
      </c>
      <c r="E71" s="127">
        <v>3.94</v>
      </c>
      <c r="F71" s="128">
        <v>3.94</v>
      </c>
      <c r="G71" s="128">
        <v>3.94</v>
      </c>
      <c r="H71" s="128">
        <v>3.94</v>
      </c>
      <c r="I71" s="128">
        <v>3.94</v>
      </c>
      <c r="J71" s="128">
        <v>3.94</v>
      </c>
      <c r="K71" s="128">
        <v>3.94</v>
      </c>
      <c r="L71" s="128">
        <v>3.94</v>
      </c>
      <c r="M71" s="128">
        <v>4.1500000000000004</v>
      </c>
      <c r="N71" s="129">
        <v>4.1500000000000004</v>
      </c>
    </row>
    <row r="72" spans="1:14" x14ac:dyDescent="0.2">
      <c r="A72" s="16" t="s">
        <v>81</v>
      </c>
      <c r="B72" s="127">
        <v>3.38</v>
      </c>
      <c r="C72" s="127">
        <v>3.75</v>
      </c>
      <c r="D72" s="127">
        <v>9.75</v>
      </c>
      <c r="E72" s="127">
        <v>3.75</v>
      </c>
      <c r="F72" s="128">
        <v>3.75</v>
      </c>
      <c r="G72" s="128">
        <v>3.75</v>
      </c>
      <c r="H72" s="128">
        <v>3.75</v>
      </c>
      <c r="I72" s="128">
        <v>3.75</v>
      </c>
      <c r="J72" s="128">
        <v>3.75</v>
      </c>
      <c r="K72" s="128">
        <v>3.75</v>
      </c>
      <c r="L72" s="128">
        <v>3.75</v>
      </c>
      <c r="M72" s="128">
        <v>3.95</v>
      </c>
      <c r="N72" s="129">
        <v>3.95</v>
      </c>
    </row>
    <row r="73" spans="1:14" x14ac:dyDescent="0.2">
      <c r="A73" s="16" t="s">
        <v>82</v>
      </c>
      <c r="B73" s="127">
        <v>3.2</v>
      </c>
      <c r="C73" s="127">
        <v>3.4</v>
      </c>
      <c r="D73" s="127">
        <v>3.4</v>
      </c>
      <c r="E73" s="127">
        <v>3.65</v>
      </c>
      <c r="F73" s="128">
        <v>3.65</v>
      </c>
      <c r="G73" s="128">
        <v>3.65</v>
      </c>
      <c r="H73" s="128">
        <v>3.65</v>
      </c>
      <c r="I73" s="128">
        <v>3.65</v>
      </c>
      <c r="J73" s="128">
        <v>3.65</v>
      </c>
      <c r="K73" s="128">
        <v>3.65</v>
      </c>
      <c r="L73" s="128">
        <v>3.65</v>
      </c>
      <c r="M73" s="128">
        <v>3.85</v>
      </c>
      <c r="N73" s="129">
        <v>3.85</v>
      </c>
    </row>
    <row r="74" spans="1:14" x14ac:dyDescent="0.2">
      <c r="A74" s="16" t="s">
        <v>83</v>
      </c>
      <c r="B74" s="127">
        <v>3.2</v>
      </c>
      <c r="C74" s="127">
        <v>3.65</v>
      </c>
      <c r="D74" s="127">
        <v>3.65</v>
      </c>
      <c r="E74" s="127">
        <v>3.65</v>
      </c>
      <c r="F74" s="128">
        <v>3.65</v>
      </c>
      <c r="G74" s="128">
        <v>3.65</v>
      </c>
      <c r="H74" s="128">
        <v>3.65</v>
      </c>
      <c r="I74" s="128">
        <v>3.65</v>
      </c>
      <c r="J74" s="128">
        <v>3.65</v>
      </c>
      <c r="K74" s="128">
        <v>3.65</v>
      </c>
      <c r="L74" s="128">
        <v>3.65</v>
      </c>
      <c r="M74" s="128">
        <v>3.85</v>
      </c>
      <c r="N74" s="129">
        <v>3.85</v>
      </c>
    </row>
    <row r="75" spans="1:14" x14ac:dyDescent="0.2">
      <c r="A75" s="16" t="s">
        <v>84</v>
      </c>
      <c r="B75" s="127">
        <v>3.38</v>
      </c>
      <c r="C75" s="127">
        <v>4.0999999999999996</v>
      </c>
      <c r="D75" s="127">
        <v>4.0999999999999996</v>
      </c>
      <c r="E75" s="127">
        <v>4.0999999999999996</v>
      </c>
      <c r="F75" s="128">
        <v>4.0999999999999996</v>
      </c>
      <c r="G75" s="128">
        <v>4.0999999999999996</v>
      </c>
      <c r="H75" s="128">
        <v>4.0999999999999996</v>
      </c>
      <c r="I75" s="128">
        <v>4.0999999999999996</v>
      </c>
      <c r="J75" s="128">
        <v>4.0999999999999996</v>
      </c>
      <c r="K75" s="128">
        <v>4.0999999999999996</v>
      </c>
      <c r="L75" s="128">
        <v>4.0999999999999996</v>
      </c>
      <c r="M75" s="128">
        <v>4.3</v>
      </c>
      <c r="N75" s="129">
        <v>4.3</v>
      </c>
    </row>
    <row r="76" spans="1:14" x14ac:dyDescent="0.2">
      <c r="A76" s="16" t="s">
        <v>85</v>
      </c>
      <c r="B76" s="127">
        <v>3.38</v>
      </c>
      <c r="C76" s="127">
        <v>3.9</v>
      </c>
      <c r="D76" s="127">
        <v>3.9</v>
      </c>
      <c r="E76" s="127">
        <v>4.13</v>
      </c>
      <c r="F76" s="128">
        <v>4.13</v>
      </c>
      <c r="G76" s="128">
        <v>4.13</v>
      </c>
      <c r="H76" s="128">
        <v>4.13</v>
      </c>
      <c r="I76" s="128">
        <v>4.13</v>
      </c>
      <c r="J76" s="128">
        <v>4.13</v>
      </c>
      <c r="K76" s="128">
        <v>4.13</v>
      </c>
      <c r="L76" s="128">
        <v>4.13</v>
      </c>
      <c r="M76" s="128">
        <v>4.33</v>
      </c>
      <c r="N76" s="129">
        <v>4.33</v>
      </c>
    </row>
    <row r="77" spans="1:14" x14ac:dyDescent="0.2">
      <c r="A77" s="16" t="s">
        <v>86</v>
      </c>
      <c r="B77" s="127">
        <v>3.38</v>
      </c>
      <c r="C77" s="127">
        <v>3.5</v>
      </c>
      <c r="D77" s="127">
        <v>3.5</v>
      </c>
      <c r="E77" s="127">
        <v>3.65</v>
      </c>
      <c r="F77" s="128">
        <v>3.65</v>
      </c>
      <c r="G77" s="128">
        <v>3.65</v>
      </c>
      <c r="H77" s="128">
        <v>3.65</v>
      </c>
      <c r="I77" s="128">
        <v>3.65</v>
      </c>
      <c r="J77" s="128">
        <v>3.65</v>
      </c>
      <c r="K77" s="128">
        <v>3.65</v>
      </c>
      <c r="L77" s="128">
        <v>3.65</v>
      </c>
      <c r="M77" s="128">
        <v>3.65</v>
      </c>
      <c r="N77" s="129">
        <v>3.65</v>
      </c>
    </row>
    <row r="78" spans="1:14" x14ac:dyDescent="0.2">
      <c r="A78" s="16" t="s">
        <v>87</v>
      </c>
      <c r="B78" s="127">
        <v>3.38</v>
      </c>
      <c r="C78" s="127">
        <v>3.8</v>
      </c>
      <c r="D78" s="127">
        <v>3.8</v>
      </c>
      <c r="E78" s="127">
        <v>4.03</v>
      </c>
      <c r="F78" s="128">
        <v>4.03</v>
      </c>
      <c r="G78" s="128">
        <v>4.03</v>
      </c>
      <c r="H78" s="128">
        <v>4.03</v>
      </c>
      <c r="I78" s="128">
        <v>4.03</v>
      </c>
      <c r="J78" s="128">
        <v>4.03</v>
      </c>
      <c r="K78" s="128">
        <v>4.03</v>
      </c>
      <c r="L78" s="128">
        <v>4.03</v>
      </c>
      <c r="M78" s="128">
        <v>4.2300000000000004</v>
      </c>
      <c r="N78" s="129">
        <v>4.2300000000000004</v>
      </c>
    </row>
    <row r="79" spans="1:14" x14ac:dyDescent="0.2">
      <c r="A79" s="16" t="s">
        <v>88</v>
      </c>
      <c r="B79" s="127">
        <v>3.2</v>
      </c>
      <c r="C79" s="127">
        <v>3.55</v>
      </c>
      <c r="D79" s="127">
        <v>3.55</v>
      </c>
      <c r="E79" s="127">
        <v>3.55</v>
      </c>
      <c r="F79" s="128">
        <v>3.65</v>
      </c>
      <c r="G79" s="128">
        <v>3.65</v>
      </c>
      <c r="H79" s="128">
        <v>3.65</v>
      </c>
      <c r="I79" s="128">
        <v>3.65</v>
      </c>
      <c r="J79" s="128">
        <v>3.65</v>
      </c>
      <c r="K79" s="128">
        <v>3.65</v>
      </c>
      <c r="L79" s="128">
        <v>3.65</v>
      </c>
      <c r="M79" s="128">
        <v>3.85</v>
      </c>
      <c r="N79" s="129">
        <v>3.85</v>
      </c>
    </row>
    <row r="80" spans="1:14" x14ac:dyDescent="0.2">
      <c r="A80" s="16" t="s">
        <v>89</v>
      </c>
      <c r="B80" s="127">
        <v>3.3</v>
      </c>
      <c r="C80" s="127">
        <v>3.3</v>
      </c>
      <c r="D80" s="127">
        <v>3.38</v>
      </c>
      <c r="E80" s="127">
        <v>3.65</v>
      </c>
      <c r="F80" s="128">
        <v>3.65</v>
      </c>
      <c r="G80" s="128">
        <v>3.65</v>
      </c>
      <c r="H80" s="128">
        <v>3.65</v>
      </c>
      <c r="I80" s="128">
        <v>3.65</v>
      </c>
      <c r="J80" s="128">
        <v>3.65</v>
      </c>
      <c r="K80" s="128">
        <v>3.65</v>
      </c>
      <c r="L80" s="128">
        <v>3.65</v>
      </c>
      <c r="M80" s="128">
        <v>3.85</v>
      </c>
      <c r="N80" s="129">
        <v>3.85</v>
      </c>
    </row>
    <row r="81" spans="1:14" x14ac:dyDescent="0.2">
      <c r="A81" s="16" t="s">
        <v>90</v>
      </c>
      <c r="B81" s="127">
        <v>3.3</v>
      </c>
      <c r="C81" s="127">
        <v>4</v>
      </c>
      <c r="D81" s="127">
        <v>4</v>
      </c>
      <c r="E81" s="127">
        <v>4</v>
      </c>
      <c r="F81" s="128">
        <v>4</v>
      </c>
      <c r="G81" s="128">
        <v>4</v>
      </c>
      <c r="H81" s="128">
        <v>4</v>
      </c>
      <c r="I81" s="128">
        <v>4</v>
      </c>
      <c r="J81" s="128">
        <v>4</v>
      </c>
      <c r="K81" s="128">
        <v>4</v>
      </c>
      <c r="L81" s="128">
        <v>4</v>
      </c>
      <c r="M81" s="128">
        <v>4.2</v>
      </c>
      <c r="N81" s="129">
        <v>4.2</v>
      </c>
    </row>
    <row r="82" spans="1:14" x14ac:dyDescent="0.2">
      <c r="A82" s="16" t="s">
        <v>91</v>
      </c>
      <c r="B82" s="127">
        <v>3.38</v>
      </c>
      <c r="C82" s="127">
        <v>4.1500000000000004</v>
      </c>
      <c r="D82" s="127">
        <v>4.1500000000000004</v>
      </c>
      <c r="E82" s="127">
        <v>4.38</v>
      </c>
      <c r="F82" s="128">
        <v>4.38</v>
      </c>
      <c r="G82" s="128">
        <v>4.38</v>
      </c>
      <c r="H82" s="128">
        <v>4.38</v>
      </c>
      <c r="I82" s="128">
        <v>4.38</v>
      </c>
      <c r="J82" s="128">
        <v>4.38</v>
      </c>
      <c r="K82" s="128">
        <v>4.38</v>
      </c>
      <c r="L82" s="128">
        <v>4.38</v>
      </c>
      <c r="M82" s="128">
        <v>4.38</v>
      </c>
      <c r="N82" s="129">
        <v>4.38</v>
      </c>
    </row>
    <row r="83" spans="1:14" x14ac:dyDescent="0.2">
      <c r="A83" s="3"/>
      <c r="B83" s="61"/>
      <c r="C83" s="56"/>
      <c r="D83" s="60"/>
      <c r="E83" s="60"/>
      <c r="F83" s="60"/>
      <c r="G83" s="60"/>
      <c r="H83" s="60"/>
      <c r="I83" s="60"/>
      <c r="J83" s="60"/>
      <c r="K83" s="60"/>
      <c r="L83" s="99"/>
      <c r="M83" s="99"/>
      <c r="N83" s="132"/>
    </row>
    <row r="84" spans="1:14" ht="15" x14ac:dyDescent="0.25">
      <c r="A84" s="6" t="s">
        <v>17</v>
      </c>
      <c r="B84" s="46"/>
      <c r="C84" s="55"/>
      <c r="D84" s="46"/>
      <c r="E84" s="46"/>
      <c r="F84" s="46"/>
      <c r="G84" s="46"/>
      <c r="H84" s="46"/>
      <c r="I84" s="46"/>
      <c r="J84" s="46"/>
      <c r="K84" s="46"/>
      <c r="L84" s="98"/>
      <c r="M84" s="98"/>
      <c r="N84" s="132"/>
    </row>
    <row r="85" spans="1:14" x14ac:dyDescent="0.2">
      <c r="A85" s="16" t="s">
        <v>92</v>
      </c>
      <c r="B85" s="193">
        <v>3.4</v>
      </c>
      <c r="C85" s="193">
        <v>3.7</v>
      </c>
      <c r="D85" s="193">
        <v>3.7</v>
      </c>
      <c r="E85" s="193">
        <v>3.8</v>
      </c>
      <c r="F85" s="193">
        <v>3.8</v>
      </c>
      <c r="G85" s="193">
        <v>3.8</v>
      </c>
      <c r="H85" s="193">
        <v>3.8</v>
      </c>
      <c r="I85" s="193">
        <v>3.8</v>
      </c>
      <c r="J85" s="193">
        <v>3.8</v>
      </c>
      <c r="K85" s="193">
        <v>3.8</v>
      </c>
      <c r="L85" s="197">
        <v>3.8</v>
      </c>
      <c r="M85" s="197">
        <v>4</v>
      </c>
      <c r="N85" s="194"/>
    </row>
    <row r="86" spans="1:14" x14ac:dyDescent="0.2">
      <c r="A86" s="16" t="s">
        <v>93</v>
      </c>
      <c r="B86" s="193">
        <v>3.4</v>
      </c>
      <c r="C86" s="193">
        <v>3.5</v>
      </c>
      <c r="D86" s="193">
        <v>3.5</v>
      </c>
      <c r="E86" s="193">
        <v>3.65</v>
      </c>
      <c r="F86" s="193">
        <v>3.65</v>
      </c>
      <c r="G86" s="193">
        <v>3.65</v>
      </c>
      <c r="H86" s="193">
        <v>3.65</v>
      </c>
      <c r="I86" s="193">
        <v>3.65</v>
      </c>
      <c r="J86" s="193">
        <v>3.65</v>
      </c>
      <c r="K86" s="193">
        <v>3.65</v>
      </c>
      <c r="L86" s="197">
        <v>3.65</v>
      </c>
      <c r="M86" s="197">
        <v>3.85</v>
      </c>
      <c r="N86" s="195">
        <v>4.6500000000000004</v>
      </c>
    </row>
    <row r="87" spans="1:14" x14ac:dyDescent="0.2">
      <c r="A87" s="16" t="s">
        <v>94</v>
      </c>
      <c r="B87" s="198"/>
      <c r="C87" s="199">
        <v>3.4</v>
      </c>
      <c r="D87" s="200">
        <v>3.6</v>
      </c>
      <c r="E87" s="200">
        <v>3.6</v>
      </c>
      <c r="F87" s="199">
        <v>3.7</v>
      </c>
      <c r="G87" s="199">
        <v>3.7</v>
      </c>
      <c r="H87" s="199">
        <v>3.7</v>
      </c>
      <c r="I87" s="199">
        <v>3.7</v>
      </c>
      <c r="J87" s="199">
        <v>3.7</v>
      </c>
      <c r="K87" s="199">
        <v>3.7</v>
      </c>
      <c r="L87" s="199">
        <v>3.7</v>
      </c>
      <c r="M87" s="199">
        <v>3.7</v>
      </c>
      <c r="N87" s="201"/>
    </row>
    <row r="88" spans="1:14" x14ac:dyDescent="0.2">
      <c r="A88" s="16" t="s">
        <v>95</v>
      </c>
      <c r="B88" s="193">
        <v>3.4</v>
      </c>
      <c r="C88" s="193">
        <v>3.6</v>
      </c>
      <c r="D88" s="193">
        <v>3.6</v>
      </c>
      <c r="E88" s="193">
        <v>3.65</v>
      </c>
      <c r="F88" s="193">
        <v>3.65</v>
      </c>
      <c r="G88" s="193">
        <v>3.65</v>
      </c>
      <c r="H88" s="193">
        <v>3.65</v>
      </c>
      <c r="I88" s="193">
        <v>3.65</v>
      </c>
      <c r="J88" s="193">
        <v>3.65</v>
      </c>
      <c r="K88" s="193">
        <v>3.65</v>
      </c>
      <c r="L88" s="197">
        <v>3.65</v>
      </c>
      <c r="M88" s="197">
        <v>3.85</v>
      </c>
      <c r="N88" s="194"/>
    </row>
    <row r="89" spans="1:14" x14ac:dyDescent="0.2">
      <c r="A89" s="16" t="s">
        <v>96</v>
      </c>
      <c r="B89" s="193">
        <v>3.4</v>
      </c>
      <c r="C89" s="193">
        <v>3.9</v>
      </c>
      <c r="D89" s="193">
        <v>3.9</v>
      </c>
      <c r="E89" s="193">
        <v>3.9</v>
      </c>
      <c r="F89" s="193">
        <v>3.9</v>
      </c>
      <c r="G89" s="193">
        <v>3.9</v>
      </c>
      <c r="H89" s="193">
        <v>3.9</v>
      </c>
      <c r="I89" s="193">
        <v>3.9</v>
      </c>
      <c r="J89" s="193">
        <v>3.9</v>
      </c>
      <c r="K89" s="193">
        <v>3.9</v>
      </c>
      <c r="L89" s="193">
        <v>3.9</v>
      </c>
      <c r="M89" s="193">
        <v>4.0999999999999996</v>
      </c>
      <c r="N89" s="194"/>
    </row>
    <row r="90" spans="1:14" x14ac:dyDescent="0.2">
      <c r="A90" s="16" t="s">
        <v>97</v>
      </c>
      <c r="B90" s="193">
        <v>3.4</v>
      </c>
      <c r="C90" s="193">
        <v>3.4</v>
      </c>
      <c r="D90" s="193">
        <v>3.4</v>
      </c>
      <c r="E90" s="193">
        <v>3.4</v>
      </c>
      <c r="F90" s="193">
        <v>3.65</v>
      </c>
      <c r="G90" s="193">
        <v>3.65</v>
      </c>
      <c r="H90" s="193">
        <v>3.65</v>
      </c>
      <c r="I90" s="193">
        <v>3.65</v>
      </c>
      <c r="J90" s="193">
        <v>3.65</v>
      </c>
      <c r="K90" s="193">
        <v>3.65</v>
      </c>
      <c r="L90" s="193">
        <v>3.65</v>
      </c>
      <c r="M90" s="193">
        <v>3.85</v>
      </c>
      <c r="N90" s="195">
        <v>4.6500000000000004</v>
      </c>
    </row>
    <row r="91" spans="1:14" x14ac:dyDescent="0.2">
      <c r="A91" s="16" t="s">
        <v>98</v>
      </c>
      <c r="B91" s="193">
        <v>3.4</v>
      </c>
      <c r="C91" s="193">
        <v>3.4</v>
      </c>
      <c r="D91" s="193">
        <v>3.4</v>
      </c>
      <c r="E91" s="193">
        <v>3.4</v>
      </c>
      <c r="F91" s="193">
        <v>3.4</v>
      </c>
      <c r="G91" s="193">
        <v>3.65</v>
      </c>
      <c r="H91" s="193">
        <v>3.65</v>
      </c>
      <c r="I91" s="193">
        <v>3.65</v>
      </c>
      <c r="J91" s="193">
        <v>3.65</v>
      </c>
      <c r="K91" s="193">
        <v>3.65</v>
      </c>
      <c r="L91" s="193">
        <v>3.65</v>
      </c>
      <c r="M91" s="193">
        <v>3.85</v>
      </c>
      <c r="N91" s="195">
        <v>5.21</v>
      </c>
    </row>
    <row r="92" spans="1:14" x14ac:dyDescent="0.2">
      <c r="A92" s="16" t="s">
        <v>99</v>
      </c>
      <c r="B92" s="193">
        <v>3.38</v>
      </c>
      <c r="C92" s="193">
        <v>3.5</v>
      </c>
      <c r="D92" s="193">
        <v>3.5</v>
      </c>
      <c r="E92" s="193">
        <v>3.65</v>
      </c>
      <c r="F92" s="193">
        <v>3.65</v>
      </c>
      <c r="G92" s="193">
        <v>3.65</v>
      </c>
      <c r="H92" s="193">
        <v>3.65</v>
      </c>
      <c r="I92" s="193">
        <v>3.65</v>
      </c>
      <c r="J92" s="193">
        <v>3.65</v>
      </c>
      <c r="K92" s="193">
        <v>3.65</v>
      </c>
      <c r="L92" s="197">
        <v>3.65</v>
      </c>
      <c r="M92" s="197">
        <v>3.85</v>
      </c>
      <c r="N92" s="194"/>
    </row>
    <row r="93" spans="1:14" x14ac:dyDescent="0.2">
      <c r="A93" s="16" t="s">
        <v>100</v>
      </c>
      <c r="B93" s="193">
        <v>3.4</v>
      </c>
      <c r="C93" s="193">
        <v>3.4</v>
      </c>
      <c r="D93" s="193">
        <v>3.4</v>
      </c>
      <c r="E93" s="193">
        <v>3.4</v>
      </c>
      <c r="F93" s="193">
        <v>3.65</v>
      </c>
      <c r="G93" s="193">
        <v>3.65</v>
      </c>
      <c r="H93" s="193">
        <v>3.65</v>
      </c>
      <c r="I93" s="193">
        <v>3.65</v>
      </c>
      <c r="J93" s="193">
        <v>3.65</v>
      </c>
      <c r="K93" s="193">
        <v>4</v>
      </c>
      <c r="L93" s="197">
        <v>4</v>
      </c>
      <c r="M93" s="197">
        <v>4.2</v>
      </c>
      <c r="N93" s="194"/>
    </row>
    <row r="94" spans="1:14" x14ac:dyDescent="0.2">
      <c r="A94" s="16" t="s">
        <v>101</v>
      </c>
      <c r="B94" s="193">
        <v>3.4</v>
      </c>
      <c r="C94" s="193">
        <v>3.5</v>
      </c>
      <c r="D94" s="193">
        <v>3.5</v>
      </c>
      <c r="E94" s="193">
        <v>3.5</v>
      </c>
      <c r="F94" s="193">
        <v>3.65</v>
      </c>
      <c r="G94" s="193">
        <v>3.65</v>
      </c>
      <c r="H94" s="193">
        <v>3.65</v>
      </c>
      <c r="I94" s="193">
        <v>3.65</v>
      </c>
      <c r="J94" s="193">
        <v>3.65</v>
      </c>
      <c r="K94" s="193">
        <v>3.65</v>
      </c>
      <c r="L94" s="197">
        <v>3.65</v>
      </c>
      <c r="M94" s="197">
        <v>3.85</v>
      </c>
      <c r="N94" s="201"/>
    </row>
    <row r="95" spans="1:14" x14ac:dyDescent="0.2">
      <c r="A95" s="16" t="s">
        <v>102</v>
      </c>
      <c r="B95" s="193">
        <v>3.4</v>
      </c>
      <c r="C95" s="193">
        <v>3.4</v>
      </c>
      <c r="D95" s="193">
        <v>3.4</v>
      </c>
      <c r="E95" s="193">
        <v>3.65</v>
      </c>
      <c r="F95" s="193">
        <v>3.65</v>
      </c>
      <c r="G95" s="193">
        <v>3.65</v>
      </c>
      <c r="H95" s="193">
        <v>3.65</v>
      </c>
      <c r="I95" s="193">
        <v>3.65</v>
      </c>
      <c r="J95" s="193">
        <v>3.65</v>
      </c>
      <c r="K95" s="193">
        <v>3.65</v>
      </c>
      <c r="L95" s="197">
        <v>3.65</v>
      </c>
      <c r="M95" s="197">
        <v>3.85</v>
      </c>
      <c r="N95" s="201"/>
    </row>
    <row r="96" spans="1:14" x14ac:dyDescent="0.2">
      <c r="A96" s="16" t="s">
        <v>103</v>
      </c>
      <c r="B96" s="193">
        <v>3.4</v>
      </c>
      <c r="C96" s="193">
        <v>3.6</v>
      </c>
      <c r="D96" s="193">
        <v>3.6</v>
      </c>
      <c r="E96" s="193">
        <v>3.65</v>
      </c>
      <c r="F96" s="193">
        <v>3.65</v>
      </c>
      <c r="G96" s="193">
        <v>3.65</v>
      </c>
      <c r="H96" s="193">
        <v>3.65</v>
      </c>
      <c r="I96" s="193">
        <v>3.65</v>
      </c>
      <c r="J96" s="193">
        <v>3.65</v>
      </c>
      <c r="K96" s="193">
        <v>3.65</v>
      </c>
      <c r="L96" s="197">
        <v>3.75</v>
      </c>
      <c r="M96" s="197">
        <v>3.85</v>
      </c>
      <c r="N96" s="202">
        <v>4.6500000000000004</v>
      </c>
    </row>
    <row r="97" spans="1:14" x14ac:dyDescent="0.2">
      <c r="A97" s="16" t="s">
        <v>104</v>
      </c>
      <c r="B97" s="193">
        <v>3.4</v>
      </c>
      <c r="C97" s="193">
        <v>3.5</v>
      </c>
      <c r="D97" s="193">
        <v>3.5</v>
      </c>
      <c r="E97" s="193">
        <v>3.65</v>
      </c>
      <c r="F97" s="193">
        <v>3.65</v>
      </c>
      <c r="G97" s="193">
        <v>3.65</v>
      </c>
      <c r="H97" s="193">
        <v>3.65</v>
      </c>
      <c r="I97" s="193">
        <v>3.65</v>
      </c>
      <c r="J97" s="193">
        <v>3.65</v>
      </c>
      <c r="K97" s="193">
        <v>3.65</v>
      </c>
      <c r="L97" s="197">
        <v>3.65</v>
      </c>
      <c r="M97" s="197">
        <v>3.85</v>
      </c>
      <c r="N97" s="202">
        <v>4.6500000000000004</v>
      </c>
    </row>
    <row r="98" spans="1:14" x14ac:dyDescent="0.2">
      <c r="A98" s="16" t="s">
        <v>105</v>
      </c>
      <c r="B98" s="193">
        <v>3.4</v>
      </c>
      <c r="C98" s="193">
        <v>3.4</v>
      </c>
      <c r="D98" s="193">
        <v>3.4</v>
      </c>
      <c r="E98" s="193">
        <v>3.4</v>
      </c>
      <c r="F98" s="193">
        <v>3.65</v>
      </c>
      <c r="G98" s="193">
        <v>3.65</v>
      </c>
      <c r="H98" s="193">
        <v>3.65</v>
      </c>
      <c r="I98" s="193">
        <v>3.65</v>
      </c>
      <c r="J98" s="193">
        <v>3.65</v>
      </c>
      <c r="K98" s="193">
        <v>3.65</v>
      </c>
      <c r="L98" s="197">
        <v>3.65</v>
      </c>
      <c r="M98" s="197">
        <v>3.85</v>
      </c>
      <c r="N98" s="202">
        <v>4.6500000000000004</v>
      </c>
    </row>
    <row r="99" spans="1:14" x14ac:dyDescent="0.2">
      <c r="A99" s="16" t="s">
        <v>106</v>
      </c>
      <c r="B99" s="193">
        <v>3.38</v>
      </c>
      <c r="C99" s="193">
        <v>3.5</v>
      </c>
      <c r="D99" s="193">
        <v>3.5</v>
      </c>
      <c r="E99" s="193">
        <v>3.65</v>
      </c>
      <c r="F99" s="193">
        <v>3.65</v>
      </c>
      <c r="G99" s="193">
        <v>4</v>
      </c>
      <c r="H99" s="193">
        <v>4</v>
      </c>
      <c r="I99" s="193">
        <v>4</v>
      </c>
      <c r="J99" s="193">
        <v>4</v>
      </c>
      <c r="K99" s="193">
        <v>4</v>
      </c>
      <c r="L99" s="197">
        <v>4</v>
      </c>
      <c r="M99" s="197">
        <v>4</v>
      </c>
      <c r="N99" s="202">
        <v>4.6500000000000004</v>
      </c>
    </row>
    <row r="100" spans="1:14" x14ac:dyDescent="0.2">
      <c r="A100" s="16" t="s">
        <v>107</v>
      </c>
      <c r="B100" s="193">
        <v>3.4</v>
      </c>
      <c r="C100" s="193">
        <v>3.5</v>
      </c>
      <c r="D100" s="193">
        <v>3.5</v>
      </c>
      <c r="E100" s="193">
        <v>3.65</v>
      </c>
      <c r="F100" s="193">
        <v>3.65</v>
      </c>
      <c r="G100" s="193">
        <v>3.65</v>
      </c>
      <c r="H100" s="193">
        <v>3.65</v>
      </c>
      <c r="I100" s="193">
        <v>3.65</v>
      </c>
      <c r="J100" s="193">
        <v>3.65</v>
      </c>
      <c r="K100" s="193">
        <v>3.65</v>
      </c>
      <c r="L100" s="197">
        <v>3.65</v>
      </c>
      <c r="M100" s="197">
        <v>3.65</v>
      </c>
      <c r="N100" s="201"/>
    </row>
    <row r="101" spans="1:14" x14ac:dyDescent="0.2">
      <c r="A101" s="16" t="s">
        <v>108</v>
      </c>
      <c r="B101" s="193">
        <v>3.4</v>
      </c>
      <c r="C101" s="193">
        <v>3.4</v>
      </c>
      <c r="D101" s="193">
        <v>3.65</v>
      </c>
      <c r="E101" s="193">
        <v>3.65</v>
      </c>
      <c r="F101" s="193">
        <v>3.65</v>
      </c>
      <c r="G101" s="193">
        <v>3.65</v>
      </c>
      <c r="H101" s="193">
        <v>3.65</v>
      </c>
      <c r="I101" s="193">
        <v>4</v>
      </c>
      <c r="J101" s="193">
        <v>4</v>
      </c>
      <c r="K101" s="193">
        <v>4</v>
      </c>
      <c r="L101" s="197">
        <v>4</v>
      </c>
      <c r="M101" s="197">
        <v>4.2</v>
      </c>
      <c r="N101" s="201"/>
    </row>
    <row r="102" spans="1:14" x14ac:dyDescent="0.2">
      <c r="A102" s="16" t="s">
        <v>109</v>
      </c>
      <c r="B102" s="193">
        <v>3.4</v>
      </c>
      <c r="C102" s="193">
        <v>3.5</v>
      </c>
      <c r="D102" s="193">
        <v>3.5</v>
      </c>
      <c r="E102" s="193">
        <v>3.5</v>
      </c>
      <c r="F102" s="193">
        <v>3.65</v>
      </c>
      <c r="G102" s="193">
        <v>3.65</v>
      </c>
      <c r="H102" s="193">
        <v>3.65</v>
      </c>
      <c r="I102" s="193">
        <v>3.65</v>
      </c>
      <c r="J102" s="193">
        <v>3.65</v>
      </c>
      <c r="K102" s="193">
        <v>3.65</v>
      </c>
      <c r="L102" s="197">
        <v>3.65</v>
      </c>
      <c r="M102" s="197">
        <v>3.85</v>
      </c>
      <c r="N102" s="201"/>
    </row>
    <row r="103" spans="1:14" x14ac:dyDescent="0.2">
      <c r="A103" s="16" t="s">
        <v>110</v>
      </c>
      <c r="B103" s="193">
        <v>3.2</v>
      </c>
      <c r="C103" s="193">
        <v>3.4</v>
      </c>
      <c r="D103" s="193">
        <v>3.4</v>
      </c>
      <c r="E103" s="193">
        <v>3.4</v>
      </c>
      <c r="F103" s="193">
        <v>3.65</v>
      </c>
      <c r="G103" s="193">
        <v>3.65</v>
      </c>
      <c r="H103" s="193">
        <v>3.65</v>
      </c>
      <c r="I103" s="193">
        <v>3.65</v>
      </c>
      <c r="J103" s="193">
        <v>3.65</v>
      </c>
      <c r="K103" s="193">
        <v>3.65</v>
      </c>
      <c r="L103" s="197">
        <v>3.65</v>
      </c>
      <c r="M103" s="197">
        <v>3.65</v>
      </c>
      <c r="N103" s="201"/>
    </row>
    <row r="104" spans="1:14" x14ac:dyDescent="0.2">
      <c r="A104" s="16" t="s">
        <v>111</v>
      </c>
      <c r="B104" s="193">
        <v>3.4</v>
      </c>
      <c r="C104" s="193">
        <v>4</v>
      </c>
      <c r="D104" s="193">
        <v>4</v>
      </c>
      <c r="E104" s="193">
        <v>4</v>
      </c>
      <c r="F104" s="193">
        <v>4</v>
      </c>
      <c r="G104" s="193">
        <v>4</v>
      </c>
      <c r="H104" s="193">
        <v>4</v>
      </c>
      <c r="I104" s="193">
        <v>4</v>
      </c>
      <c r="J104" s="193">
        <v>4</v>
      </c>
      <c r="K104" s="193">
        <v>4</v>
      </c>
      <c r="L104" s="193">
        <v>4</v>
      </c>
      <c r="M104" s="193">
        <v>4.2</v>
      </c>
      <c r="N104" s="201"/>
    </row>
    <row r="105" spans="1:14" x14ac:dyDescent="0.2">
      <c r="A105" s="16" t="s">
        <v>112</v>
      </c>
      <c r="B105" s="193">
        <v>3.38</v>
      </c>
      <c r="C105" s="193">
        <v>3.38</v>
      </c>
      <c r="D105" s="193">
        <v>3.38</v>
      </c>
      <c r="E105" s="193">
        <v>3.38</v>
      </c>
      <c r="F105" s="193">
        <v>3.38</v>
      </c>
      <c r="G105" s="193">
        <v>3.65</v>
      </c>
      <c r="H105" s="193">
        <v>3.65</v>
      </c>
      <c r="I105" s="193">
        <v>3.65</v>
      </c>
      <c r="J105" s="193">
        <v>3.65</v>
      </c>
      <c r="K105" s="193">
        <v>3.65</v>
      </c>
      <c r="L105" s="197">
        <v>3.65</v>
      </c>
      <c r="M105" s="197">
        <v>3.65</v>
      </c>
      <c r="N105" s="201"/>
    </row>
    <row r="106" spans="1:14" x14ac:dyDescent="0.2">
      <c r="A106" s="16" t="s">
        <v>113</v>
      </c>
      <c r="B106" s="193">
        <v>3.38</v>
      </c>
      <c r="C106" s="193">
        <v>3.38</v>
      </c>
      <c r="D106" s="193">
        <v>3.5</v>
      </c>
      <c r="E106" s="193">
        <v>3.65</v>
      </c>
      <c r="F106" s="193">
        <v>3.65</v>
      </c>
      <c r="G106" s="193">
        <v>3.65</v>
      </c>
      <c r="H106" s="193">
        <v>3.65</v>
      </c>
      <c r="I106" s="193">
        <v>3.65</v>
      </c>
      <c r="J106" s="193">
        <v>3.65</v>
      </c>
      <c r="K106" s="193">
        <v>3.65</v>
      </c>
      <c r="L106" s="197">
        <v>3.65</v>
      </c>
      <c r="M106" s="197">
        <v>4.05</v>
      </c>
      <c r="N106" s="201"/>
    </row>
    <row r="107" spans="1:14" x14ac:dyDescent="0.2">
      <c r="A107" s="16" t="s">
        <v>114</v>
      </c>
      <c r="B107" s="193"/>
      <c r="C107" s="193">
        <v>3.7</v>
      </c>
      <c r="D107" s="193">
        <v>3.7</v>
      </c>
      <c r="E107" s="193">
        <v>3.7</v>
      </c>
      <c r="F107" s="193">
        <v>3.7</v>
      </c>
      <c r="G107" s="193">
        <v>3.7</v>
      </c>
      <c r="H107" s="193">
        <v>3.7</v>
      </c>
      <c r="I107" s="193">
        <v>3.9</v>
      </c>
      <c r="J107" s="193">
        <v>3.9</v>
      </c>
      <c r="K107" s="193">
        <v>3.9</v>
      </c>
      <c r="L107" s="197">
        <v>3.9</v>
      </c>
      <c r="M107" s="197">
        <v>4.0999999999999996</v>
      </c>
      <c r="N107" s="202">
        <v>5.3</v>
      </c>
    </row>
    <row r="108" spans="1:14" x14ac:dyDescent="0.2">
      <c r="A108" s="1"/>
      <c r="B108" s="47"/>
      <c r="C108" s="58"/>
      <c r="D108" s="47"/>
      <c r="E108" s="47"/>
      <c r="F108" s="47"/>
      <c r="G108" s="47"/>
      <c r="H108" s="47"/>
      <c r="I108" s="47"/>
      <c r="J108" s="47"/>
      <c r="K108" s="47"/>
      <c r="L108" s="100"/>
      <c r="M108" s="100"/>
      <c r="N108" s="132"/>
    </row>
    <row r="109" spans="1:14" x14ac:dyDescent="0.2">
      <c r="A109" s="17" t="s">
        <v>4</v>
      </c>
      <c r="B109" s="46">
        <f t="shared" ref="B109:J109" si="0">AVERAGE(B6:B107)</f>
        <v>3.3451041666666637</v>
      </c>
      <c r="C109" s="55">
        <f t="shared" si="0"/>
        <v>3.6130612244897944</v>
      </c>
      <c r="D109" s="46">
        <f t="shared" si="0"/>
        <v>3.6941836734693863</v>
      </c>
      <c r="E109" s="46">
        <f t="shared" si="0"/>
        <v>3.7112244897959146</v>
      </c>
      <c r="F109" s="46">
        <f t="shared" si="0"/>
        <v>3.7587755102040776</v>
      </c>
      <c r="G109" s="46">
        <f t="shared" si="0"/>
        <v>3.7709183673469346</v>
      </c>
      <c r="H109" s="46">
        <f t="shared" si="0"/>
        <v>3.7709183673469346</v>
      </c>
      <c r="I109" s="46">
        <f t="shared" si="0"/>
        <v>3.7785714285714245</v>
      </c>
      <c r="J109" s="46">
        <f t="shared" si="0"/>
        <v>3.7785714285714245</v>
      </c>
      <c r="K109" s="46"/>
      <c r="L109" s="98"/>
      <c r="M109" s="98"/>
      <c r="N109" s="132"/>
    </row>
    <row r="111" spans="1:14" ht="15" x14ac:dyDescent="0.25">
      <c r="B111" s="69" t="s">
        <v>122</v>
      </c>
    </row>
    <row r="112" spans="1:14" ht="15" x14ac:dyDescent="0.25">
      <c r="B112" s="70" t="s">
        <v>123</v>
      </c>
    </row>
    <row r="113" spans="2:2" ht="15" x14ac:dyDescent="0.25">
      <c r="B113" s="71" t="s">
        <v>121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1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Q12" sqref="Q12"/>
    </sheetView>
  </sheetViews>
  <sheetFormatPr baseColWidth="10" defaultRowHeight="14.25" x14ac:dyDescent="0.2"/>
  <cols>
    <col min="1" max="1" width="24.25" bestFit="1" customWidth="1"/>
    <col min="2" max="2" width="9.75" customWidth="1"/>
    <col min="3" max="14" width="5.5" bestFit="1" customWidth="1"/>
  </cols>
  <sheetData>
    <row r="1" spans="1:14" ht="15" x14ac:dyDescent="0.25">
      <c r="A1" s="6" t="s">
        <v>0</v>
      </c>
      <c r="B1" s="45">
        <v>2011</v>
      </c>
      <c r="C1" s="50">
        <v>2012</v>
      </c>
      <c r="D1" s="45">
        <v>2013</v>
      </c>
      <c r="E1" s="45">
        <v>2014</v>
      </c>
      <c r="F1" s="45">
        <v>2015</v>
      </c>
      <c r="G1" s="45">
        <v>2016</v>
      </c>
      <c r="H1" s="45">
        <v>2017</v>
      </c>
      <c r="I1" s="45">
        <v>2018</v>
      </c>
      <c r="J1" s="45">
        <v>2019</v>
      </c>
      <c r="K1" s="45">
        <v>2020</v>
      </c>
      <c r="L1" s="45">
        <v>2021</v>
      </c>
      <c r="M1" s="45">
        <v>2022</v>
      </c>
      <c r="N1" s="119">
        <v>2023</v>
      </c>
    </row>
    <row r="2" spans="1:14" ht="15" x14ac:dyDescent="0.25">
      <c r="A2" s="6"/>
      <c r="B2" s="45"/>
      <c r="C2" s="50"/>
      <c r="D2" s="45"/>
      <c r="E2" s="45"/>
      <c r="F2" s="45"/>
      <c r="G2" s="45"/>
      <c r="H2" s="45"/>
      <c r="I2" s="45"/>
      <c r="J2" s="45"/>
      <c r="K2" s="45"/>
      <c r="L2" s="45"/>
      <c r="M2" s="45"/>
      <c r="N2" s="132"/>
    </row>
    <row r="3" spans="1:14" ht="15" x14ac:dyDescent="0.25">
      <c r="A3" s="6" t="s">
        <v>14</v>
      </c>
      <c r="B3" s="104"/>
      <c r="C3" s="104"/>
      <c r="D3" s="104"/>
      <c r="E3" s="104"/>
      <c r="F3" s="104"/>
      <c r="G3" s="104"/>
      <c r="H3" s="104"/>
      <c r="I3" s="104"/>
      <c r="J3" s="104"/>
      <c r="K3" s="105"/>
      <c r="L3" s="96"/>
      <c r="M3" s="96"/>
      <c r="N3" s="132"/>
    </row>
    <row r="4" spans="1:14" ht="15" x14ac:dyDescent="0.25">
      <c r="A4" s="6"/>
      <c r="B4" s="45"/>
      <c r="C4" s="50"/>
      <c r="D4" s="45"/>
      <c r="E4" s="45"/>
      <c r="F4" s="45"/>
      <c r="G4" s="45"/>
      <c r="H4" s="45"/>
      <c r="I4" s="45"/>
      <c r="J4" s="45"/>
      <c r="K4" s="45"/>
      <c r="L4" s="45"/>
      <c r="M4" s="45"/>
      <c r="N4" s="132"/>
    </row>
    <row r="5" spans="1:14" ht="15" x14ac:dyDescent="0.25">
      <c r="A5" s="6" t="s">
        <v>15</v>
      </c>
      <c r="B5" s="45"/>
      <c r="C5" s="50"/>
      <c r="D5" s="45"/>
      <c r="E5" s="45"/>
      <c r="F5" s="45"/>
      <c r="G5" s="45"/>
      <c r="H5" s="45"/>
      <c r="I5" s="45"/>
      <c r="J5" s="45"/>
      <c r="K5" s="45"/>
      <c r="L5" s="45"/>
      <c r="M5" s="45"/>
      <c r="N5" s="132"/>
    </row>
    <row r="6" spans="1:14" x14ac:dyDescent="0.2">
      <c r="A6" s="3" t="s">
        <v>18</v>
      </c>
      <c r="B6" s="93">
        <v>3.52</v>
      </c>
      <c r="C6" s="94">
        <v>3.52</v>
      </c>
      <c r="D6" s="93">
        <v>3.52</v>
      </c>
      <c r="E6" s="93">
        <v>3.52</v>
      </c>
      <c r="F6" s="93">
        <v>3.65</v>
      </c>
      <c r="G6" s="93">
        <v>3.65</v>
      </c>
      <c r="H6" s="93">
        <v>3.65</v>
      </c>
      <c r="I6" s="93">
        <v>3.65</v>
      </c>
      <c r="J6" s="93">
        <v>3.65</v>
      </c>
      <c r="K6" s="93">
        <v>3.65</v>
      </c>
      <c r="L6" s="93">
        <v>3.65</v>
      </c>
      <c r="M6" s="93">
        <v>3.65</v>
      </c>
      <c r="N6" s="93">
        <v>3.65</v>
      </c>
    </row>
    <row r="7" spans="1:14" x14ac:dyDescent="0.2">
      <c r="A7" s="3" t="s">
        <v>19</v>
      </c>
      <c r="B7" s="93">
        <v>3.5</v>
      </c>
      <c r="C7" s="94">
        <v>3.5</v>
      </c>
      <c r="D7" s="93">
        <v>3.5</v>
      </c>
      <c r="E7" s="93">
        <v>3.5</v>
      </c>
      <c r="F7" s="93">
        <v>3.65</v>
      </c>
      <c r="G7" s="93">
        <v>3.65</v>
      </c>
      <c r="H7" s="93">
        <v>3.65</v>
      </c>
      <c r="I7" s="93">
        <v>3.65</v>
      </c>
      <c r="J7" s="93">
        <v>3.65</v>
      </c>
      <c r="K7" s="93">
        <v>3.65</v>
      </c>
      <c r="L7" s="93">
        <v>3.65</v>
      </c>
      <c r="M7" s="93">
        <v>3.65</v>
      </c>
      <c r="N7" s="93">
        <v>3.65</v>
      </c>
    </row>
    <row r="8" spans="1:14" x14ac:dyDescent="0.2">
      <c r="A8" s="3" t="s">
        <v>20</v>
      </c>
      <c r="B8" s="93">
        <v>3.5</v>
      </c>
      <c r="C8" s="94">
        <v>3.6</v>
      </c>
      <c r="D8" s="93">
        <v>3.6</v>
      </c>
      <c r="E8" s="93">
        <v>3.6</v>
      </c>
      <c r="F8" s="93">
        <v>3.65</v>
      </c>
      <c r="G8" s="93">
        <v>3.65</v>
      </c>
      <c r="H8" s="93">
        <v>3.65</v>
      </c>
      <c r="I8" s="93">
        <v>3.65</v>
      </c>
      <c r="J8" s="93">
        <v>3.65</v>
      </c>
      <c r="K8" s="93">
        <v>3.65</v>
      </c>
      <c r="L8" s="93">
        <v>3.65</v>
      </c>
      <c r="M8" s="93">
        <v>3.65</v>
      </c>
      <c r="N8" s="93">
        <v>3.65</v>
      </c>
    </row>
    <row r="9" spans="1:14" x14ac:dyDescent="0.2">
      <c r="A9" s="3" t="s">
        <v>21</v>
      </c>
      <c r="B9" s="93">
        <v>3.52</v>
      </c>
      <c r="C9" s="94">
        <v>3.52</v>
      </c>
      <c r="D9" s="93">
        <v>3.52</v>
      </c>
      <c r="E9" s="93">
        <v>3.52</v>
      </c>
      <c r="F9" s="93">
        <v>3.65</v>
      </c>
      <c r="G9" s="93">
        <v>3.65</v>
      </c>
      <c r="H9" s="93">
        <v>3.65</v>
      </c>
      <c r="I9" s="93">
        <v>3.65</v>
      </c>
      <c r="J9" s="93">
        <v>3.65</v>
      </c>
      <c r="K9" s="93">
        <v>3.65</v>
      </c>
      <c r="L9" s="93">
        <v>3.65</v>
      </c>
      <c r="M9" s="93">
        <v>3.65</v>
      </c>
      <c r="N9" s="93">
        <v>3.65</v>
      </c>
    </row>
    <row r="10" spans="1:14" x14ac:dyDescent="0.2">
      <c r="A10" s="3" t="s">
        <v>22</v>
      </c>
      <c r="B10" s="93">
        <v>3.5</v>
      </c>
      <c r="C10" s="94">
        <v>3.5</v>
      </c>
      <c r="D10" s="93">
        <v>3.5</v>
      </c>
      <c r="E10" s="93">
        <v>3.5</v>
      </c>
      <c r="F10" s="93">
        <v>3.65</v>
      </c>
      <c r="G10" s="93">
        <v>3.65</v>
      </c>
      <c r="H10" s="93">
        <v>3.65</v>
      </c>
      <c r="I10" s="93">
        <v>3.65</v>
      </c>
      <c r="J10" s="93">
        <v>3.65</v>
      </c>
      <c r="K10" s="93">
        <v>3.65</v>
      </c>
      <c r="L10" s="93">
        <v>3.65</v>
      </c>
      <c r="M10" s="93">
        <v>3.65</v>
      </c>
      <c r="N10" s="93">
        <v>3.65</v>
      </c>
    </row>
    <row r="11" spans="1:14" x14ac:dyDescent="0.2">
      <c r="A11" s="3" t="s">
        <v>23</v>
      </c>
      <c r="B11" s="93">
        <v>3.52</v>
      </c>
      <c r="C11" s="94">
        <v>3.52</v>
      </c>
      <c r="D11" s="93">
        <v>3.52</v>
      </c>
      <c r="E11" s="93">
        <v>3.52</v>
      </c>
      <c r="F11" s="93">
        <v>3.65</v>
      </c>
      <c r="G11" s="93">
        <v>3.65</v>
      </c>
      <c r="H11" s="93">
        <v>3.65</v>
      </c>
      <c r="I11" s="93">
        <v>3.65</v>
      </c>
      <c r="J11" s="93">
        <v>3.65</v>
      </c>
      <c r="K11" s="93">
        <v>3.65</v>
      </c>
      <c r="L11" s="93">
        <v>3.65</v>
      </c>
      <c r="M11" s="93">
        <v>3.65</v>
      </c>
      <c r="N11" s="93">
        <v>3.65</v>
      </c>
    </row>
    <row r="12" spans="1:14" x14ac:dyDescent="0.2">
      <c r="A12" s="3" t="s">
        <v>24</v>
      </c>
      <c r="B12" s="93">
        <v>3.52</v>
      </c>
      <c r="C12" s="94">
        <v>3.52</v>
      </c>
      <c r="D12" s="93">
        <v>3.52</v>
      </c>
      <c r="E12" s="93">
        <v>3.52</v>
      </c>
      <c r="F12" s="93">
        <v>3.52</v>
      </c>
      <c r="G12" s="93">
        <v>3.65</v>
      </c>
      <c r="H12" s="93">
        <v>3.65</v>
      </c>
      <c r="I12" s="93">
        <v>3.65</v>
      </c>
      <c r="J12" s="93">
        <v>3.65</v>
      </c>
      <c r="K12" s="93">
        <v>3.65</v>
      </c>
      <c r="L12" s="93">
        <v>3.65</v>
      </c>
      <c r="M12" s="93">
        <v>3.65</v>
      </c>
      <c r="N12" s="93">
        <v>3.65</v>
      </c>
    </row>
    <row r="13" spans="1:14" x14ac:dyDescent="0.2">
      <c r="A13" s="3" t="s">
        <v>25</v>
      </c>
      <c r="B13" s="93">
        <v>3.5</v>
      </c>
      <c r="C13" s="94">
        <v>3.5</v>
      </c>
      <c r="D13" s="93">
        <v>3.5</v>
      </c>
      <c r="E13" s="93">
        <v>3.5</v>
      </c>
      <c r="F13" s="93">
        <v>3.65</v>
      </c>
      <c r="G13" s="93">
        <v>3.65</v>
      </c>
      <c r="H13" s="93">
        <v>3.65</v>
      </c>
      <c r="I13" s="93">
        <v>3.65</v>
      </c>
      <c r="J13" s="93">
        <v>3.65</v>
      </c>
      <c r="K13" s="93">
        <v>3.65</v>
      </c>
      <c r="L13" s="93">
        <v>3.65</v>
      </c>
      <c r="M13" s="93">
        <v>3.65</v>
      </c>
      <c r="N13" s="93">
        <v>3.65</v>
      </c>
    </row>
    <row r="14" spans="1:14" x14ac:dyDescent="0.2">
      <c r="A14" s="3" t="s">
        <v>26</v>
      </c>
      <c r="B14" s="93">
        <v>3.5</v>
      </c>
      <c r="C14" s="94">
        <v>3.5</v>
      </c>
      <c r="D14" s="93">
        <v>3.5</v>
      </c>
      <c r="E14" s="93">
        <v>3.5</v>
      </c>
      <c r="F14" s="93">
        <v>3.65</v>
      </c>
      <c r="G14" s="93">
        <v>3.65</v>
      </c>
      <c r="H14" s="93">
        <v>3.65</v>
      </c>
      <c r="I14" s="93">
        <v>3.65</v>
      </c>
      <c r="J14" s="93">
        <v>3.65</v>
      </c>
      <c r="K14" s="93">
        <v>3.65</v>
      </c>
      <c r="L14" s="93">
        <v>3.65</v>
      </c>
      <c r="M14" s="93">
        <v>3.65</v>
      </c>
      <c r="N14" s="93">
        <v>3.65</v>
      </c>
    </row>
    <row r="15" spans="1:14" x14ac:dyDescent="0.2">
      <c r="A15" s="3" t="s">
        <v>27</v>
      </c>
      <c r="B15" s="93">
        <v>3.5</v>
      </c>
      <c r="C15" s="94">
        <v>3.5</v>
      </c>
      <c r="D15" s="93">
        <v>3.5</v>
      </c>
      <c r="E15" s="93">
        <v>3.5</v>
      </c>
      <c r="F15" s="93">
        <v>3.65</v>
      </c>
      <c r="G15" s="93">
        <v>3.65</v>
      </c>
      <c r="H15" s="93">
        <v>3.65</v>
      </c>
      <c r="I15" s="93">
        <v>3.65</v>
      </c>
      <c r="J15" s="93">
        <v>3.65</v>
      </c>
      <c r="K15" s="93">
        <v>3.65</v>
      </c>
      <c r="L15" s="93">
        <v>3.65</v>
      </c>
      <c r="M15" s="93">
        <v>3.65</v>
      </c>
      <c r="N15" s="93">
        <v>3.65</v>
      </c>
    </row>
    <row r="16" spans="1:14" x14ac:dyDescent="0.2">
      <c r="A16" s="3" t="s">
        <v>28</v>
      </c>
      <c r="B16" s="93">
        <v>3.5</v>
      </c>
      <c r="C16" s="94">
        <v>3.5</v>
      </c>
      <c r="D16" s="93">
        <v>3.5</v>
      </c>
      <c r="E16" s="93">
        <v>3.5</v>
      </c>
      <c r="F16" s="93">
        <v>3.65</v>
      </c>
      <c r="G16" s="93">
        <v>3.65</v>
      </c>
      <c r="H16" s="93">
        <v>3.65</v>
      </c>
      <c r="I16" s="93">
        <v>3.65</v>
      </c>
      <c r="J16" s="93">
        <v>3.65</v>
      </c>
      <c r="K16" s="93">
        <v>3.65</v>
      </c>
      <c r="L16" s="93">
        <v>3.65</v>
      </c>
      <c r="M16" s="93">
        <v>3.65</v>
      </c>
      <c r="N16" s="93">
        <v>3.65</v>
      </c>
    </row>
    <row r="17" spans="1:14" x14ac:dyDescent="0.2">
      <c r="A17" s="3" t="s">
        <v>29</v>
      </c>
      <c r="B17" s="93">
        <v>3.5</v>
      </c>
      <c r="C17" s="94">
        <v>3.5</v>
      </c>
      <c r="D17" s="93">
        <v>3.5</v>
      </c>
      <c r="E17" s="93">
        <v>3.65</v>
      </c>
      <c r="F17" s="93">
        <v>3.65</v>
      </c>
      <c r="G17" s="93">
        <v>3.65</v>
      </c>
      <c r="H17" s="93">
        <v>3.65</v>
      </c>
      <c r="I17" s="93">
        <v>3.65</v>
      </c>
      <c r="J17" s="93">
        <v>3.65</v>
      </c>
      <c r="K17" s="93">
        <v>3.65</v>
      </c>
      <c r="L17" s="93">
        <v>3.65</v>
      </c>
      <c r="M17" s="93">
        <v>3.65</v>
      </c>
      <c r="N17" s="93">
        <v>3.65</v>
      </c>
    </row>
    <row r="18" spans="1:14" x14ac:dyDescent="0.2">
      <c r="A18" s="3" t="s">
        <v>30</v>
      </c>
      <c r="B18" s="93">
        <v>3.52</v>
      </c>
      <c r="C18" s="94">
        <v>3.52</v>
      </c>
      <c r="D18" s="93">
        <v>3.52</v>
      </c>
      <c r="E18" s="93">
        <v>3.65</v>
      </c>
      <c r="F18" s="93">
        <v>3.65</v>
      </c>
      <c r="G18" s="93">
        <v>3.65</v>
      </c>
      <c r="H18" s="93">
        <v>3.65</v>
      </c>
      <c r="I18" s="93">
        <v>3.65</v>
      </c>
      <c r="J18" s="93">
        <v>3.65</v>
      </c>
      <c r="K18" s="93">
        <v>3.65</v>
      </c>
      <c r="L18" s="93">
        <v>3.65</v>
      </c>
      <c r="M18" s="93">
        <v>3.65</v>
      </c>
      <c r="N18" s="93">
        <v>3.65</v>
      </c>
    </row>
    <row r="19" spans="1:14" x14ac:dyDescent="0.2">
      <c r="A19" s="3" t="s">
        <v>31</v>
      </c>
      <c r="B19" s="93">
        <v>3.5</v>
      </c>
      <c r="C19" s="94">
        <v>3.5</v>
      </c>
      <c r="D19" s="93">
        <v>3.5</v>
      </c>
      <c r="E19" s="93">
        <v>3.5</v>
      </c>
      <c r="F19" s="93">
        <v>3.5</v>
      </c>
      <c r="G19" s="93">
        <v>3.5</v>
      </c>
      <c r="H19" s="93">
        <v>3.5</v>
      </c>
      <c r="I19" s="93">
        <v>3.5</v>
      </c>
      <c r="J19" s="93">
        <v>3.5</v>
      </c>
      <c r="K19" s="93">
        <v>3.5</v>
      </c>
      <c r="L19" s="93">
        <v>3.5</v>
      </c>
      <c r="M19" s="93">
        <v>3.5</v>
      </c>
      <c r="N19" s="93">
        <v>3.5</v>
      </c>
    </row>
    <row r="20" spans="1:14" x14ac:dyDescent="0.2">
      <c r="A20" s="3" t="s">
        <v>32</v>
      </c>
      <c r="B20" s="93">
        <v>3.6</v>
      </c>
      <c r="C20" s="94">
        <v>3.6</v>
      </c>
      <c r="D20" s="93">
        <v>3.6</v>
      </c>
      <c r="E20" s="93">
        <v>3.6</v>
      </c>
      <c r="F20" s="93">
        <v>3.65</v>
      </c>
      <c r="G20" s="93">
        <v>3.65</v>
      </c>
      <c r="H20" s="93">
        <v>3.65</v>
      </c>
      <c r="I20" s="93">
        <v>3.65</v>
      </c>
      <c r="J20" s="93">
        <v>3.65</v>
      </c>
      <c r="K20" s="93">
        <v>3.65</v>
      </c>
      <c r="L20" s="93">
        <v>3.65</v>
      </c>
      <c r="M20" s="93">
        <v>3.65</v>
      </c>
      <c r="N20" s="93">
        <v>3.65</v>
      </c>
    </row>
    <row r="21" spans="1:14" x14ac:dyDescent="0.2">
      <c r="A21" s="3" t="s">
        <v>33</v>
      </c>
      <c r="B21" s="93">
        <v>3.52</v>
      </c>
      <c r="C21" s="94">
        <v>3.52</v>
      </c>
      <c r="D21" s="93">
        <v>3.52</v>
      </c>
      <c r="E21" s="93">
        <v>3.52</v>
      </c>
      <c r="F21" s="93">
        <v>3.65</v>
      </c>
      <c r="G21" s="93">
        <v>3.65</v>
      </c>
      <c r="H21" s="93">
        <v>3.65</v>
      </c>
      <c r="I21" s="93">
        <v>3.65</v>
      </c>
      <c r="J21" s="93">
        <v>3.65</v>
      </c>
      <c r="K21" s="93">
        <v>3.65</v>
      </c>
      <c r="L21" s="93">
        <v>3.65</v>
      </c>
      <c r="M21" s="93">
        <v>3.65</v>
      </c>
      <c r="N21" s="93">
        <v>3.65</v>
      </c>
    </row>
    <row r="22" spans="1:14" x14ac:dyDescent="0.2">
      <c r="A22" s="3" t="s">
        <v>34</v>
      </c>
      <c r="B22" s="93">
        <v>3.6</v>
      </c>
      <c r="C22" s="94">
        <v>3.6</v>
      </c>
      <c r="D22" s="93">
        <v>3.7</v>
      </c>
      <c r="E22" s="93">
        <v>3.7</v>
      </c>
      <c r="F22" s="93">
        <v>3.7</v>
      </c>
      <c r="G22" s="93">
        <v>3.7</v>
      </c>
      <c r="H22" s="93">
        <v>3.7</v>
      </c>
      <c r="I22" s="93">
        <v>3.7</v>
      </c>
      <c r="J22" s="93">
        <v>3.7</v>
      </c>
      <c r="K22" s="93">
        <v>3.7</v>
      </c>
      <c r="L22" s="93">
        <v>3.7</v>
      </c>
      <c r="M22" s="93">
        <v>3.7</v>
      </c>
      <c r="N22" s="93">
        <v>3.7</v>
      </c>
    </row>
    <row r="23" spans="1:14" x14ac:dyDescent="0.2">
      <c r="A23" s="3" t="s">
        <v>35</v>
      </c>
      <c r="B23" s="93">
        <v>3.5</v>
      </c>
      <c r="C23" s="94">
        <v>3.5</v>
      </c>
      <c r="D23" s="93">
        <v>3.5</v>
      </c>
      <c r="E23" s="93">
        <v>3.5</v>
      </c>
      <c r="F23" s="93">
        <v>3.65</v>
      </c>
      <c r="G23" s="93">
        <v>3.65</v>
      </c>
      <c r="H23" s="93">
        <v>3.65</v>
      </c>
      <c r="I23" s="93">
        <v>3.65</v>
      </c>
      <c r="J23" s="93">
        <v>3.65</v>
      </c>
      <c r="K23" s="93">
        <v>3.65</v>
      </c>
      <c r="L23" s="93">
        <v>3.65</v>
      </c>
      <c r="M23" s="93">
        <v>3.65</v>
      </c>
      <c r="N23" s="93">
        <v>3.65</v>
      </c>
    </row>
    <row r="24" spans="1:14" x14ac:dyDescent="0.2">
      <c r="A24" s="3" t="s">
        <v>36</v>
      </c>
      <c r="B24" s="93">
        <v>3.5</v>
      </c>
      <c r="C24" s="94">
        <v>3.5</v>
      </c>
      <c r="D24" s="93">
        <v>3.5</v>
      </c>
      <c r="E24" s="93">
        <v>3.5</v>
      </c>
      <c r="F24" s="93">
        <v>3.5</v>
      </c>
      <c r="G24" s="93">
        <v>3.5</v>
      </c>
      <c r="H24" s="93">
        <v>3.5</v>
      </c>
      <c r="I24" s="93">
        <v>3.5</v>
      </c>
      <c r="J24" s="93">
        <v>3.5</v>
      </c>
      <c r="K24" s="93">
        <v>3.65</v>
      </c>
      <c r="L24" s="93">
        <v>3.65</v>
      </c>
      <c r="M24" s="93">
        <v>3.65</v>
      </c>
      <c r="N24" s="93">
        <v>3.65</v>
      </c>
    </row>
    <row r="25" spans="1:14" x14ac:dyDescent="0.2">
      <c r="A25" s="3" t="s">
        <v>37</v>
      </c>
      <c r="B25" s="93">
        <v>3.5</v>
      </c>
      <c r="C25" s="94">
        <v>3.5</v>
      </c>
      <c r="D25" s="93">
        <v>3.5</v>
      </c>
      <c r="E25" s="93">
        <v>3.5</v>
      </c>
      <c r="F25" s="93">
        <v>3.65</v>
      </c>
      <c r="G25" s="93">
        <v>3.65</v>
      </c>
      <c r="H25" s="93">
        <v>3.65</v>
      </c>
      <c r="I25" s="93">
        <v>3.65</v>
      </c>
      <c r="J25" s="93">
        <v>3.65</v>
      </c>
      <c r="K25" s="93">
        <v>3.65</v>
      </c>
      <c r="L25" s="93">
        <v>3.65</v>
      </c>
      <c r="M25" s="93">
        <v>3.65</v>
      </c>
      <c r="N25" s="93">
        <v>3.65</v>
      </c>
    </row>
    <row r="26" spans="1:14" x14ac:dyDescent="0.2">
      <c r="A26" s="3" t="s">
        <v>38</v>
      </c>
      <c r="B26" s="93">
        <v>3.52</v>
      </c>
      <c r="C26" s="94">
        <v>3.52</v>
      </c>
      <c r="D26" s="93">
        <v>3.52</v>
      </c>
      <c r="E26" s="93">
        <v>3.52</v>
      </c>
      <c r="F26" s="93">
        <v>3.65</v>
      </c>
      <c r="G26" s="93">
        <v>3.65</v>
      </c>
      <c r="H26" s="93">
        <v>3.65</v>
      </c>
      <c r="I26" s="93">
        <v>3.65</v>
      </c>
      <c r="J26" s="93">
        <v>3.65</v>
      </c>
      <c r="K26" s="93">
        <v>3.65</v>
      </c>
      <c r="L26" s="93">
        <v>3.65</v>
      </c>
      <c r="M26" s="93">
        <v>3.65</v>
      </c>
      <c r="N26" s="93">
        <v>3.65</v>
      </c>
    </row>
    <row r="27" spans="1:14" x14ac:dyDescent="0.2">
      <c r="A27" s="3" t="s">
        <v>39</v>
      </c>
      <c r="B27" s="93">
        <v>3.5</v>
      </c>
      <c r="C27" s="94">
        <v>3.5</v>
      </c>
      <c r="D27" s="93">
        <v>3.5</v>
      </c>
      <c r="E27" s="93">
        <v>3.5</v>
      </c>
      <c r="F27" s="93">
        <v>3.65</v>
      </c>
      <c r="G27" s="93">
        <v>3.65</v>
      </c>
      <c r="H27" s="93">
        <v>3.65</v>
      </c>
      <c r="I27" s="93">
        <v>3.65</v>
      </c>
      <c r="J27" s="93">
        <v>3.65</v>
      </c>
      <c r="K27" s="93">
        <v>3.65</v>
      </c>
      <c r="L27" s="93">
        <v>3.65</v>
      </c>
      <c r="M27" s="93">
        <v>3.65</v>
      </c>
      <c r="N27" s="93">
        <v>3.65</v>
      </c>
    </row>
    <row r="28" spans="1:14" x14ac:dyDescent="0.2">
      <c r="A28" s="3" t="s">
        <v>40</v>
      </c>
      <c r="B28" s="93">
        <v>3.52</v>
      </c>
      <c r="C28" s="94">
        <v>3.52</v>
      </c>
      <c r="D28" s="93">
        <v>3.52</v>
      </c>
      <c r="E28" s="93">
        <v>3.52</v>
      </c>
      <c r="F28" s="93">
        <v>3.65</v>
      </c>
      <c r="G28" s="93">
        <v>3.65</v>
      </c>
      <c r="H28" s="93">
        <v>3.65</v>
      </c>
      <c r="I28" s="93">
        <v>3.65</v>
      </c>
      <c r="J28" s="93">
        <v>3.65</v>
      </c>
      <c r="K28" s="93">
        <v>3.65</v>
      </c>
      <c r="L28" s="93">
        <v>3.65</v>
      </c>
      <c r="M28" s="93">
        <v>3.65</v>
      </c>
      <c r="N28" s="93">
        <v>3.65</v>
      </c>
    </row>
    <row r="29" spans="1:14" x14ac:dyDescent="0.2">
      <c r="A29" s="3" t="s">
        <v>41</v>
      </c>
      <c r="B29" s="93">
        <v>3.5</v>
      </c>
      <c r="C29" s="94">
        <v>3.5</v>
      </c>
      <c r="D29" s="93">
        <v>3.5</v>
      </c>
      <c r="E29" s="93">
        <v>3.5</v>
      </c>
      <c r="F29" s="93">
        <v>3.65</v>
      </c>
      <c r="G29" s="93">
        <v>3.65</v>
      </c>
      <c r="H29" s="93">
        <v>3.65</v>
      </c>
      <c r="I29" s="93">
        <v>3.65</v>
      </c>
      <c r="J29" s="93">
        <v>3.65</v>
      </c>
      <c r="K29" s="93">
        <v>3.65</v>
      </c>
      <c r="L29" s="93">
        <v>3.65</v>
      </c>
      <c r="M29" s="93">
        <v>3.65</v>
      </c>
      <c r="N29" s="93">
        <v>3.65</v>
      </c>
    </row>
    <row r="30" spans="1:14" x14ac:dyDescent="0.2">
      <c r="A30" s="3" t="s">
        <v>42</v>
      </c>
      <c r="B30" s="93">
        <v>3.5</v>
      </c>
      <c r="C30" s="94">
        <v>3.5</v>
      </c>
      <c r="D30" s="93">
        <v>3.5</v>
      </c>
      <c r="E30" s="93">
        <v>3.5</v>
      </c>
      <c r="F30" s="93">
        <v>3.65</v>
      </c>
      <c r="G30" s="93">
        <v>3.65</v>
      </c>
      <c r="H30" s="93">
        <v>3.65</v>
      </c>
      <c r="I30" s="93">
        <v>3.65</v>
      </c>
      <c r="J30" s="93">
        <v>3.65</v>
      </c>
      <c r="K30" s="93">
        <v>3.65</v>
      </c>
      <c r="L30" s="93">
        <v>3.65</v>
      </c>
      <c r="M30" s="93">
        <v>3.65</v>
      </c>
      <c r="N30" s="93">
        <v>3.65</v>
      </c>
    </row>
    <row r="31" spans="1:14" x14ac:dyDescent="0.2">
      <c r="A31" s="3" t="s">
        <v>43</v>
      </c>
      <c r="B31" s="93">
        <v>3.52</v>
      </c>
      <c r="C31" s="94">
        <v>3.52</v>
      </c>
      <c r="D31" s="93">
        <v>3.52</v>
      </c>
      <c r="E31" s="93">
        <v>3.65</v>
      </c>
      <c r="F31" s="93">
        <v>3.65</v>
      </c>
      <c r="G31" s="93">
        <v>3.65</v>
      </c>
      <c r="H31" s="93">
        <v>3.65</v>
      </c>
      <c r="I31" s="93">
        <v>3.65</v>
      </c>
      <c r="J31" s="93">
        <v>3.65</v>
      </c>
      <c r="K31" s="93">
        <v>3.65</v>
      </c>
      <c r="L31" s="93">
        <v>3.65</v>
      </c>
      <c r="M31" s="93">
        <v>3.65</v>
      </c>
      <c r="N31" s="93">
        <v>3.65</v>
      </c>
    </row>
    <row r="32" spans="1:14" x14ac:dyDescent="0.2">
      <c r="A32" s="3" t="s">
        <v>44</v>
      </c>
      <c r="B32" s="93">
        <v>3.52</v>
      </c>
      <c r="C32" s="94">
        <v>3.52</v>
      </c>
      <c r="D32" s="93">
        <v>3.52</v>
      </c>
      <c r="E32" s="93">
        <v>3.65</v>
      </c>
      <c r="F32" s="93">
        <v>3.65</v>
      </c>
      <c r="G32" s="93">
        <v>3.65</v>
      </c>
      <c r="H32" s="93">
        <v>3.65</v>
      </c>
      <c r="I32" s="93">
        <v>3.65</v>
      </c>
      <c r="J32" s="93">
        <v>3.65</v>
      </c>
      <c r="K32" s="93">
        <v>3.65</v>
      </c>
      <c r="L32" s="93">
        <v>3.65</v>
      </c>
      <c r="M32" s="93">
        <v>3.65</v>
      </c>
      <c r="N32" s="93">
        <v>3.65</v>
      </c>
    </row>
    <row r="33" spans="1:14" x14ac:dyDescent="0.2">
      <c r="A33" s="3" t="s">
        <v>45</v>
      </c>
      <c r="B33" s="93">
        <v>3.5</v>
      </c>
      <c r="C33" s="94">
        <v>3.5</v>
      </c>
      <c r="D33" s="93">
        <v>3.5</v>
      </c>
      <c r="E33" s="93">
        <v>3.5</v>
      </c>
      <c r="F33" s="93">
        <v>3.65</v>
      </c>
      <c r="G33" s="93">
        <v>3.65</v>
      </c>
      <c r="H33" s="93">
        <v>3.65</v>
      </c>
      <c r="I33" s="93">
        <v>3.65</v>
      </c>
      <c r="J33" s="93">
        <v>3.65</v>
      </c>
      <c r="K33" s="93">
        <v>3.65</v>
      </c>
      <c r="L33" s="93">
        <v>3.65</v>
      </c>
      <c r="M33" s="93">
        <v>3.8</v>
      </c>
      <c r="N33" s="93">
        <v>3.8</v>
      </c>
    </row>
    <row r="34" spans="1:14" x14ac:dyDescent="0.2">
      <c r="A34" s="3" t="s">
        <v>46</v>
      </c>
      <c r="B34" s="93">
        <v>3.5</v>
      </c>
      <c r="C34" s="94">
        <v>3.5</v>
      </c>
      <c r="D34" s="93">
        <v>3.5</v>
      </c>
      <c r="E34" s="93">
        <v>3.65</v>
      </c>
      <c r="F34" s="93">
        <v>3.65</v>
      </c>
      <c r="G34" s="93">
        <v>3.65</v>
      </c>
      <c r="H34" s="93">
        <v>3.65</v>
      </c>
      <c r="I34" s="93">
        <v>3.65</v>
      </c>
      <c r="J34" s="93">
        <v>3.65</v>
      </c>
      <c r="K34" s="93">
        <v>3.65</v>
      </c>
      <c r="L34" s="93">
        <v>3.65</v>
      </c>
      <c r="M34" s="93">
        <v>3.65</v>
      </c>
      <c r="N34" s="93">
        <v>3.65</v>
      </c>
    </row>
    <row r="35" spans="1:14" x14ac:dyDescent="0.2">
      <c r="A35" s="3" t="s">
        <v>47</v>
      </c>
      <c r="B35" s="93">
        <v>3.52</v>
      </c>
      <c r="C35" s="94">
        <v>3.52</v>
      </c>
      <c r="D35" s="93">
        <v>3.52</v>
      </c>
      <c r="E35" s="93">
        <v>3.65</v>
      </c>
      <c r="F35" s="93">
        <v>3.65</v>
      </c>
      <c r="G35" s="93">
        <v>3.65</v>
      </c>
      <c r="H35" s="93">
        <v>3.65</v>
      </c>
      <c r="I35" s="93">
        <v>3.65</v>
      </c>
      <c r="J35" s="93">
        <v>3.65</v>
      </c>
      <c r="K35" s="93">
        <v>3.65</v>
      </c>
      <c r="L35" s="93">
        <v>3.65</v>
      </c>
      <c r="M35" s="93">
        <v>3.65</v>
      </c>
      <c r="N35" s="93">
        <v>3.65</v>
      </c>
    </row>
    <row r="36" spans="1:14" x14ac:dyDescent="0.2">
      <c r="A36" s="3" t="s">
        <v>48</v>
      </c>
      <c r="B36" s="93">
        <v>3.52</v>
      </c>
      <c r="C36" s="94">
        <v>3.55</v>
      </c>
      <c r="D36" s="93">
        <v>3.55</v>
      </c>
      <c r="E36" s="93">
        <v>3.65</v>
      </c>
      <c r="F36" s="93">
        <v>3.65</v>
      </c>
      <c r="G36" s="93">
        <v>3.65</v>
      </c>
      <c r="H36" s="93">
        <v>3.65</v>
      </c>
      <c r="I36" s="93">
        <v>3.65</v>
      </c>
      <c r="J36" s="93">
        <v>3.65</v>
      </c>
      <c r="K36" s="93">
        <v>3.65</v>
      </c>
      <c r="L36" s="93">
        <v>3.65</v>
      </c>
      <c r="M36" s="93">
        <v>3.65</v>
      </c>
      <c r="N36" s="93">
        <v>3.65</v>
      </c>
    </row>
    <row r="37" spans="1:14" x14ac:dyDescent="0.2">
      <c r="A37" s="3" t="s">
        <v>49</v>
      </c>
      <c r="B37" s="93">
        <v>3.52</v>
      </c>
      <c r="C37" s="94">
        <v>3.52</v>
      </c>
      <c r="D37" s="93">
        <v>3.52</v>
      </c>
      <c r="E37" s="93">
        <v>3.52</v>
      </c>
      <c r="F37" s="93">
        <v>3.65</v>
      </c>
      <c r="G37" s="93">
        <v>3.65</v>
      </c>
      <c r="H37" s="93">
        <v>3.65</v>
      </c>
      <c r="I37" s="93">
        <v>3.65</v>
      </c>
      <c r="J37" s="93">
        <v>3.65</v>
      </c>
      <c r="K37" s="93">
        <v>3.65</v>
      </c>
      <c r="L37" s="93">
        <v>3.65</v>
      </c>
      <c r="M37" s="93">
        <v>3.65</v>
      </c>
      <c r="N37" s="93">
        <v>3.65</v>
      </c>
    </row>
    <row r="38" spans="1:14" x14ac:dyDescent="0.2">
      <c r="A38" s="3" t="s">
        <v>50</v>
      </c>
      <c r="B38" s="93">
        <v>3.5</v>
      </c>
      <c r="C38" s="94">
        <v>3.5</v>
      </c>
      <c r="D38" s="93">
        <v>3.5</v>
      </c>
      <c r="E38" s="93">
        <v>3.5</v>
      </c>
      <c r="F38" s="93">
        <v>3.65</v>
      </c>
      <c r="G38" s="93">
        <v>3.65</v>
      </c>
      <c r="H38" s="93">
        <v>3.65</v>
      </c>
      <c r="I38" s="93">
        <v>3.65</v>
      </c>
      <c r="J38" s="93">
        <v>3.65</v>
      </c>
      <c r="K38" s="93">
        <v>3.65</v>
      </c>
      <c r="L38" s="93">
        <v>3.65</v>
      </c>
      <c r="M38" s="93">
        <v>3.65</v>
      </c>
      <c r="N38" s="93">
        <v>3.65</v>
      </c>
    </row>
    <row r="39" spans="1:14" x14ac:dyDescent="0.2">
      <c r="A39" s="3" t="s">
        <v>51</v>
      </c>
      <c r="B39" s="93">
        <v>3.5</v>
      </c>
      <c r="C39" s="94">
        <v>3.5</v>
      </c>
      <c r="D39" s="93">
        <v>3.5</v>
      </c>
      <c r="E39" s="93">
        <v>3.5</v>
      </c>
      <c r="F39" s="93">
        <v>3.65</v>
      </c>
      <c r="G39" s="93">
        <v>3.65</v>
      </c>
      <c r="H39" s="93">
        <v>3.65</v>
      </c>
      <c r="I39" s="93">
        <v>3.65</v>
      </c>
      <c r="J39" s="93">
        <v>3.65</v>
      </c>
      <c r="K39" s="93">
        <v>3.65</v>
      </c>
      <c r="L39" s="93">
        <v>3.65</v>
      </c>
      <c r="M39" s="93">
        <v>3.65</v>
      </c>
      <c r="N39" s="93">
        <v>3.65</v>
      </c>
    </row>
    <row r="40" spans="1:14" x14ac:dyDescent="0.2">
      <c r="A40" s="5"/>
      <c r="B40" s="13"/>
      <c r="C40" s="54"/>
      <c r="D40" s="11"/>
      <c r="E40" s="11"/>
      <c r="F40" s="11"/>
      <c r="G40" s="12"/>
      <c r="H40" s="13"/>
      <c r="I40" s="13"/>
      <c r="J40" s="13"/>
      <c r="K40" s="13"/>
      <c r="L40" s="13"/>
      <c r="M40" s="13"/>
      <c r="N40" s="132"/>
    </row>
    <row r="41" spans="1:14" ht="15" x14ac:dyDescent="0.25">
      <c r="A41" s="7" t="s">
        <v>16</v>
      </c>
      <c r="B41" s="46"/>
      <c r="C41" s="55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132"/>
    </row>
    <row r="42" spans="1:14" x14ac:dyDescent="0.2">
      <c r="A42" s="16" t="s">
        <v>52</v>
      </c>
      <c r="B42" s="127">
        <v>3.6</v>
      </c>
      <c r="C42" s="127">
        <v>3.6</v>
      </c>
      <c r="D42" s="127">
        <v>3.6</v>
      </c>
      <c r="E42" s="127">
        <v>3.65</v>
      </c>
      <c r="F42" s="128">
        <v>3.65</v>
      </c>
      <c r="G42" s="128">
        <v>3.65</v>
      </c>
      <c r="H42" s="128">
        <v>3.65</v>
      </c>
      <c r="I42" s="128">
        <v>3.65</v>
      </c>
      <c r="J42" s="128">
        <v>3.65</v>
      </c>
      <c r="K42" s="128">
        <v>3.65</v>
      </c>
      <c r="L42" s="128">
        <v>3.65</v>
      </c>
      <c r="M42" s="128">
        <v>4.38</v>
      </c>
      <c r="N42" s="129">
        <v>4.38</v>
      </c>
    </row>
    <row r="43" spans="1:14" x14ac:dyDescent="0.2">
      <c r="A43" s="16" t="s">
        <v>53</v>
      </c>
      <c r="B43" s="127">
        <v>3.62</v>
      </c>
      <c r="C43" s="127">
        <v>3.62</v>
      </c>
      <c r="D43" s="127">
        <v>3.62</v>
      </c>
      <c r="E43" s="127">
        <v>3.65</v>
      </c>
      <c r="F43" s="128">
        <v>3.65</v>
      </c>
      <c r="G43" s="128">
        <v>3.65</v>
      </c>
      <c r="H43" s="128">
        <v>3.65</v>
      </c>
      <c r="I43" s="128">
        <v>3.65</v>
      </c>
      <c r="J43" s="128">
        <v>3.65</v>
      </c>
      <c r="K43" s="128">
        <v>3.65</v>
      </c>
      <c r="L43" s="128">
        <v>3.65</v>
      </c>
      <c r="M43" s="128">
        <v>3.85</v>
      </c>
      <c r="N43" s="129">
        <v>3.85</v>
      </c>
    </row>
    <row r="44" spans="1:14" x14ac:dyDescent="0.2">
      <c r="A44" s="16" t="s">
        <v>54</v>
      </c>
      <c r="B44" s="127">
        <v>3.5</v>
      </c>
      <c r="C44" s="127">
        <v>3.5</v>
      </c>
      <c r="D44" s="127">
        <v>3.5</v>
      </c>
      <c r="E44" s="127">
        <v>3.65</v>
      </c>
      <c r="F44" s="128">
        <v>3.65</v>
      </c>
      <c r="G44" s="128">
        <v>3.65</v>
      </c>
      <c r="H44" s="128">
        <v>3.65</v>
      </c>
      <c r="I44" s="128">
        <v>3.65</v>
      </c>
      <c r="J44" s="128">
        <v>3.65</v>
      </c>
      <c r="K44" s="128">
        <v>3.65</v>
      </c>
      <c r="L44" s="128">
        <v>3.65</v>
      </c>
      <c r="M44" s="128">
        <v>3.65</v>
      </c>
      <c r="N44" s="129">
        <v>3.65</v>
      </c>
    </row>
    <row r="45" spans="1:14" x14ac:dyDescent="0.2">
      <c r="A45" s="16" t="s">
        <v>55</v>
      </c>
      <c r="B45" s="127">
        <v>3.52</v>
      </c>
      <c r="C45" s="127">
        <v>3.5</v>
      </c>
      <c r="D45" s="127">
        <v>3.5</v>
      </c>
      <c r="E45" s="127">
        <v>3.65</v>
      </c>
      <c r="F45" s="128">
        <v>3.65</v>
      </c>
      <c r="G45" s="128">
        <v>3.65</v>
      </c>
      <c r="H45" s="128">
        <v>3.65</v>
      </c>
      <c r="I45" s="128">
        <v>3.65</v>
      </c>
      <c r="J45" s="128">
        <v>3.65</v>
      </c>
      <c r="K45" s="128">
        <v>3.65</v>
      </c>
      <c r="L45" s="128">
        <v>3.65</v>
      </c>
      <c r="M45" s="128">
        <v>3.65</v>
      </c>
      <c r="N45" s="129">
        <v>3.65</v>
      </c>
    </row>
    <row r="46" spans="1:14" x14ac:dyDescent="0.2">
      <c r="A46" s="16" t="s">
        <v>56</v>
      </c>
      <c r="B46" s="127">
        <v>3.62</v>
      </c>
      <c r="C46" s="127">
        <v>3.52</v>
      </c>
      <c r="D46" s="127">
        <v>3.52</v>
      </c>
      <c r="E46" s="127">
        <v>3.8</v>
      </c>
      <c r="F46" s="128">
        <v>3.8</v>
      </c>
      <c r="G46" s="128">
        <v>3.8</v>
      </c>
      <c r="H46" s="128">
        <v>3.8</v>
      </c>
      <c r="I46" s="128">
        <v>3.8</v>
      </c>
      <c r="J46" s="128">
        <v>3.8</v>
      </c>
      <c r="K46" s="128">
        <v>3.8</v>
      </c>
      <c r="L46" s="128">
        <v>3.8</v>
      </c>
      <c r="M46" s="128">
        <v>3.8</v>
      </c>
      <c r="N46" s="129">
        <v>3.8</v>
      </c>
    </row>
    <row r="47" spans="1:14" x14ac:dyDescent="0.2">
      <c r="A47" s="16" t="s">
        <v>57</v>
      </c>
      <c r="B47" s="127">
        <v>3.82</v>
      </c>
      <c r="C47" s="127">
        <v>3.62</v>
      </c>
      <c r="D47" s="127">
        <v>3.62</v>
      </c>
      <c r="E47" s="127">
        <v>3.73</v>
      </c>
      <c r="F47" s="128">
        <v>3.73</v>
      </c>
      <c r="G47" s="128">
        <v>3.73</v>
      </c>
      <c r="H47" s="128">
        <v>3.73</v>
      </c>
      <c r="I47" s="128">
        <v>3.73</v>
      </c>
      <c r="J47" s="128">
        <v>3.73</v>
      </c>
      <c r="K47" s="128">
        <v>3.73</v>
      </c>
      <c r="L47" s="128">
        <v>3.73</v>
      </c>
      <c r="M47" s="128">
        <v>3.83</v>
      </c>
      <c r="N47" s="129">
        <v>3.83</v>
      </c>
    </row>
    <row r="48" spans="1:14" x14ac:dyDescent="0.2">
      <c r="A48" s="16" t="s">
        <v>58</v>
      </c>
      <c r="B48" s="127">
        <v>3.52</v>
      </c>
      <c r="C48" s="127">
        <v>3.92</v>
      </c>
      <c r="D48" s="127">
        <v>3.92</v>
      </c>
      <c r="E48" s="127">
        <v>4</v>
      </c>
      <c r="F48" s="128">
        <v>4</v>
      </c>
      <c r="G48" s="128">
        <v>4</v>
      </c>
      <c r="H48" s="128">
        <v>4</v>
      </c>
      <c r="I48" s="128">
        <v>4</v>
      </c>
      <c r="J48" s="128">
        <v>4</v>
      </c>
      <c r="K48" s="128">
        <v>4</v>
      </c>
      <c r="L48" s="128">
        <v>4</v>
      </c>
      <c r="M48" s="128">
        <v>4</v>
      </c>
      <c r="N48" s="129">
        <v>4</v>
      </c>
    </row>
    <row r="49" spans="1:14" x14ac:dyDescent="0.2">
      <c r="A49" s="16" t="s">
        <v>59</v>
      </c>
      <c r="B49" s="127">
        <v>3.52</v>
      </c>
      <c r="C49" s="127">
        <v>3.52</v>
      </c>
      <c r="D49" s="127">
        <v>3.52</v>
      </c>
      <c r="E49" s="127">
        <v>3.65</v>
      </c>
      <c r="F49" s="128">
        <v>3.65</v>
      </c>
      <c r="G49" s="128">
        <v>3.65</v>
      </c>
      <c r="H49" s="128">
        <v>3.65</v>
      </c>
      <c r="I49" s="128">
        <v>3.65</v>
      </c>
      <c r="J49" s="128">
        <v>3.65</v>
      </c>
      <c r="K49" s="128">
        <v>3.65</v>
      </c>
      <c r="L49" s="128">
        <v>3.65</v>
      </c>
      <c r="M49" s="128">
        <v>3.75</v>
      </c>
      <c r="N49" s="129">
        <v>3.75</v>
      </c>
    </row>
    <row r="50" spans="1:14" x14ac:dyDescent="0.2">
      <c r="A50" s="16" t="s">
        <v>60</v>
      </c>
      <c r="B50" s="127">
        <v>3.52</v>
      </c>
      <c r="C50" s="127">
        <v>3.72</v>
      </c>
      <c r="D50" s="127">
        <v>3.72</v>
      </c>
      <c r="E50" s="127">
        <v>3.72</v>
      </c>
      <c r="F50" s="128">
        <v>3.72</v>
      </c>
      <c r="G50" s="128">
        <v>3.72</v>
      </c>
      <c r="H50" s="128">
        <v>3.72</v>
      </c>
      <c r="I50" s="128">
        <v>3.72</v>
      </c>
      <c r="J50" s="128">
        <v>3.72</v>
      </c>
      <c r="K50" s="128">
        <v>3.72</v>
      </c>
      <c r="L50" s="128">
        <v>3.72</v>
      </c>
      <c r="M50" s="128">
        <v>3.72</v>
      </c>
      <c r="N50" s="129">
        <v>3.72</v>
      </c>
    </row>
    <row r="51" spans="1:14" x14ac:dyDescent="0.2">
      <c r="A51" s="16" t="s">
        <v>61</v>
      </c>
      <c r="B51" s="127">
        <v>3.5</v>
      </c>
      <c r="C51" s="127">
        <v>3.8</v>
      </c>
      <c r="D51" s="127">
        <v>3.8</v>
      </c>
      <c r="E51" s="127">
        <v>3.8</v>
      </c>
      <c r="F51" s="128">
        <v>3.8</v>
      </c>
      <c r="G51" s="128">
        <v>3.8</v>
      </c>
      <c r="H51" s="128">
        <v>3.8</v>
      </c>
      <c r="I51" s="128">
        <v>3.8</v>
      </c>
      <c r="J51" s="128">
        <v>3.8</v>
      </c>
      <c r="K51" s="128">
        <v>3.8</v>
      </c>
      <c r="L51" s="128">
        <v>3.8</v>
      </c>
      <c r="M51" s="128">
        <v>4</v>
      </c>
      <c r="N51" s="129">
        <v>4</v>
      </c>
    </row>
    <row r="52" spans="1:14" x14ac:dyDescent="0.2">
      <c r="A52" s="16" t="s">
        <v>62</v>
      </c>
      <c r="B52" s="127">
        <v>3.52</v>
      </c>
      <c r="C52" s="127">
        <v>3.52</v>
      </c>
      <c r="D52" s="127">
        <v>3.52</v>
      </c>
      <c r="E52" s="127">
        <v>3.65</v>
      </c>
      <c r="F52" s="128">
        <v>3.65</v>
      </c>
      <c r="G52" s="128">
        <v>3.65</v>
      </c>
      <c r="H52" s="128">
        <v>3.65</v>
      </c>
      <c r="I52" s="128">
        <v>3.65</v>
      </c>
      <c r="J52" s="128">
        <v>3.65</v>
      </c>
      <c r="K52" s="128">
        <v>3.65</v>
      </c>
      <c r="L52" s="128">
        <v>3.65</v>
      </c>
      <c r="M52" s="128">
        <v>3.85</v>
      </c>
      <c r="N52" s="129">
        <v>3.85</v>
      </c>
    </row>
    <row r="53" spans="1:14" x14ac:dyDescent="0.2">
      <c r="A53" s="16" t="s">
        <v>63</v>
      </c>
      <c r="B53" s="127">
        <v>3.62</v>
      </c>
      <c r="C53" s="127">
        <v>3.62</v>
      </c>
      <c r="D53" s="127">
        <v>3.62</v>
      </c>
      <c r="E53" s="127">
        <v>3.62</v>
      </c>
      <c r="F53" s="128">
        <v>3.65</v>
      </c>
      <c r="G53" s="128">
        <v>3.65</v>
      </c>
      <c r="H53" s="128">
        <v>3.65</v>
      </c>
      <c r="I53" s="128">
        <v>3.65</v>
      </c>
      <c r="J53" s="128">
        <v>3.65</v>
      </c>
      <c r="K53" s="128">
        <v>3.65</v>
      </c>
      <c r="L53" s="128">
        <v>3.65</v>
      </c>
      <c r="M53" s="128">
        <v>3.85</v>
      </c>
      <c r="N53" s="129">
        <v>3.85</v>
      </c>
    </row>
    <row r="54" spans="1:14" x14ac:dyDescent="0.2">
      <c r="A54" s="16" t="s">
        <v>64</v>
      </c>
      <c r="B54" s="127">
        <v>3.5</v>
      </c>
      <c r="C54" s="127">
        <v>3.5</v>
      </c>
      <c r="D54" s="127">
        <v>3.5</v>
      </c>
      <c r="E54" s="127">
        <v>3.65</v>
      </c>
      <c r="F54" s="128">
        <v>3.65</v>
      </c>
      <c r="G54" s="128">
        <v>3.65</v>
      </c>
      <c r="H54" s="128">
        <v>3.65</v>
      </c>
      <c r="I54" s="128">
        <v>3.65</v>
      </c>
      <c r="J54" s="128">
        <v>3.65</v>
      </c>
      <c r="K54" s="128">
        <v>3.65</v>
      </c>
      <c r="L54" s="128">
        <v>3.65</v>
      </c>
      <c r="M54" s="128">
        <v>3.85</v>
      </c>
      <c r="N54" s="129">
        <v>3.85</v>
      </c>
    </row>
    <row r="55" spans="1:14" x14ac:dyDescent="0.2">
      <c r="A55" s="16" t="s">
        <v>65</v>
      </c>
      <c r="B55" s="127">
        <v>3.52</v>
      </c>
      <c r="C55" s="127">
        <v>3.52</v>
      </c>
      <c r="D55" s="127">
        <v>3.52</v>
      </c>
      <c r="E55" s="127">
        <v>3.65</v>
      </c>
      <c r="F55" s="128">
        <v>3.65</v>
      </c>
      <c r="G55" s="128">
        <v>3.65</v>
      </c>
      <c r="H55" s="128">
        <v>3.65</v>
      </c>
      <c r="I55" s="128">
        <v>3.65</v>
      </c>
      <c r="J55" s="128">
        <v>3.65</v>
      </c>
      <c r="K55" s="128">
        <v>3.65</v>
      </c>
      <c r="L55" s="128">
        <v>3.65</v>
      </c>
      <c r="M55" s="128">
        <v>3.85</v>
      </c>
      <c r="N55" s="129">
        <v>3.85</v>
      </c>
    </row>
    <row r="56" spans="1:14" x14ac:dyDescent="0.2">
      <c r="A56" s="16" t="s">
        <v>66</v>
      </c>
      <c r="B56" s="127">
        <v>3.62</v>
      </c>
      <c r="C56" s="127">
        <v>3.72</v>
      </c>
      <c r="D56" s="127">
        <v>3.72</v>
      </c>
      <c r="E56" s="127">
        <v>3.72</v>
      </c>
      <c r="F56" s="128">
        <v>3.72</v>
      </c>
      <c r="G56" s="128">
        <v>3.72</v>
      </c>
      <c r="H56" s="128">
        <v>3.72</v>
      </c>
      <c r="I56" s="128">
        <v>3.72</v>
      </c>
      <c r="J56" s="128">
        <v>3.72</v>
      </c>
      <c r="K56" s="128">
        <v>3.72</v>
      </c>
      <c r="L56" s="128">
        <v>3.72</v>
      </c>
      <c r="M56" s="128">
        <v>3.72</v>
      </c>
      <c r="N56" s="129">
        <v>3.72</v>
      </c>
    </row>
    <row r="57" spans="1:14" x14ac:dyDescent="0.2">
      <c r="A57" s="16" t="s">
        <v>67</v>
      </c>
      <c r="B57" s="127">
        <v>3.52</v>
      </c>
      <c r="C57" s="127">
        <v>3.52</v>
      </c>
      <c r="D57" s="127">
        <v>3.52</v>
      </c>
      <c r="E57" s="127">
        <v>3.65</v>
      </c>
      <c r="F57" s="128">
        <v>3.65</v>
      </c>
      <c r="G57" s="128">
        <v>3.65</v>
      </c>
      <c r="H57" s="128">
        <v>3.65</v>
      </c>
      <c r="I57" s="128">
        <v>3.65</v>
      </c>
      <c r="J57" s="128">
        <v>3.65</v>
      </c>
      <c r="K57" s="128">
        <v>3.65</v>
      </c>
      <c r="L57" s="128">
        <v>3.65</v>
      </c>
      <c r="M57" s="128">
        <v>3.85</v>
      </c>
      <c r="N57" s="129">
        <v>3.85</v>
      </c>
    </row>
    <row r="58" spans="1:14" x14ac:dyDescent="0.2">
      <c r="A58" s="16" t="s">
        <v>68</v>
      </c>
      <c r="B58" s="127">
        <v>3.5</v>
      </c>
      <c r="C58" s="127">
        <v>3.5</v>
      </c>
      <c r="D58" s="127">
        <v>3.5</v>
      </c>
      <c r="E58" s="127">
        <v>3.65</v>
      </c>
      <c r="F58" s="128">
        <v>3.65</v>
      </c>
      <c r="G58" s="128">
        <v>3.65</v>
      </c>
      <c r="H58" s="128">
        <v>3.65</v>
      </c>
      <c r="I58" s="128">
        <v>3.65</v>
      </c>
      <c r="J58" s="128">
        <v>3.65</v>
      </c>
      <c r="K58" s="128">
        <v>3.65</v>
      </c>
      <c r="L58" s="128">
        <v>3.65</v>
      </c>
      <c r="M58" s="128">
        <v>3.65</v>
      </c>
      <c r="N58" s="129">
        <v>3.65</v>
      </c>
    </row>
    <row r="59" spans="1:14" x14ac:dyDescent="0.2">
      <c r="A59" s="16" t="s">
        <v>69</v>
      </c>
      <c r="B59" s="127">
        <v>3.5</v>
      </c>
      <c r="C59" s="127">
        <v>3.5</v>
      </c>
      <c r="D59" s="127">
        <v>3.5</v>
      </c>
      <c r="E59" s="127">
        <v>3.65</v>
      </c>
      <c r="F59" s="128">
        <v>3.65</v>
      </c>
      <c r="G59" s="128">
        <v>3.65</v>
      </c>
      <c r="H59" s="128">
        <v>3.65</v>
      </c>
      <c r="I59" s="128">
        <v>3.65</v>
      </c>
      <c r="J59" s="128">
        <v>3.65</v>
      </c>
      <c r="K59" s="128">
        <v>3.65</v>
      </c>
      <c r="L59" s="128">
        <v>3.65</v>
      </c>
      <c r="M59" s="128">
        <v>3.85</v>
      </c>
      <c r="N59" s="129">
        <v>3.85</v>
      </c>
    </row>
    <row r="60" spans="1:14" x14ac:dyDescent="0.2">
      <c r="A60" s="16" t="s">
        <v>70</v>
      </c>
      <c r="B60" s="127">
        <v>3.62</v>
      </c>
      <c r="C60" s="127">
        <v>3.62</v>
      </c>
      <c r="D60" s="127">
        <v>3.62</v>
      </c>
      <c r="E60" s="127">
        <v>3.7</v>
      </c>
      <c r="F60" s="128">
        <v>3.7</v>
      </c>
      <c r="G60" s="128">
        <v>3.7</v>
      </c>
      <c r="H60" s="128">
        <v>3.7</v>
      </c>
      <c r="I60" s="128">
        <v>3.7</v>
      </c>
      <c r="J60" s="128">
        <v>3.7</v>
      </c>
      <c r="K60" s="128">
        <v>3.7</v>
      </c>
      <c r="L60" s="128">
        <v>3.7</v>
      </c>
      <c r="M60" s="128">
        <v>3.7</v>
      </c>
      <c r="N60" s="129">
        <v>3.7</v>
      </c>
    </row>
    <row r="61" spans="1:14" x14ac:dyDescent="0.2">
      <c r="A61" s="16" t="s">
        <v>71</v>
      </c>
      <c r="B61" s="127">
        <v>3.52</v>
      </c>
      <c r="C61" s="127">
        <v>3.52</v>
      </c>
      <c r="D61" s="127">
        <v>3.52</v>
      </c>
      <c r="E61" s="127">
        <v>3.65</v>
      </c>
      <c r="F61" s="128">
        <v>3.65</v>
      </c>
      <c r="G61" s="128">
        <v>3.65</v>
      </c>
      <c r="H61" s="128">
        <v>3.65</v>
      </c>
      <c r="I61" s="128">
        <v>3.65</v>
      </c>
      <c r="J61" s="128">
        <v>3.65</v>
      </c>
      <c r="K61" s="128">
        <v>3.65</v>
      </c>
      <c r="L61" s="128">
        <v>3.65</v>
      </c>
      <c r="M61" s="128">
        <v>3.85</v>
      </c>
      <c r="N61" s="129">
        <v>3.85</v>
      </c>
    </row>
    <row r="62" spans="1:14" x14ac:dyDescent="0.2">
      <c r="A62" s="16" t="s">
        <v>72</v>
      </c>
      <c r="B62" s="127">
        <v>3.52</v>
      </c>
      <c r="C62" s="127">
        <v>3.52</v>
      </c>
      <c r="D62" s="127">
        <v>3.52</v>
      </c>
      <c r="E62" s="127">
        <v>3.65</v>
      </c>
      <c r="F62" s="128">
        <v>3.65</v>
      </c>
      <c r="G62" s="128">
        <v>3.65</v>
      </c>
      <c r="H62" s="128">
        <v>3.65</v>
      </c>
      <c r="I62" s="128">
        <v>3.65</v>
      </c>
      <c r="J62" s="128">
        <v>3.65</v>
      </c>
      <c r="K62" s="128">
        <v>3.65</v>
      </c>
      <c r="L62" s="128">
        <v>3.65</v>
      </c>
      <c r="M62" s="128">
        <v>3.65</v>
      </c>
      <c r="N62" s="129">
        <v>3.65</v>
      </c>
    </row>
    <row r="63" spans="1:14" x14ac:dyDescent="0.2">
      <c r="A63" s="16" t="s">
        <v>73</v>
      </c>
      <c r="B63" s="127">
        <v>3.5</v>
      </c>
      <c r="C63" s="127">
        <v>3.6</v>
      </c>
      <c r="D63" s="127">
        <v>3.6</v>
      </c>
      <c r="E63" s="127">
        <v>3.7</v>
      </c>
      <c r="F63" s="128">
        <v>3.7</v>
      </c>
      <c r="G63" s="128">
        <v>3.7</v>
      </c>
      <c r="H63" s="128">
        <v>3.7</v>
      </c>
      <c r="I63" s="128">
        <v>3.7</v>
      </c>
      <c r="J63" s="128">
        <v>3.7</v>
      </c>
      <c r="K63" s="128">
        <v>3.7</v>
      </c>
      <c r="L63" s="128">
        <v>3.7</v>
      </c>
      <c r="M63" s="128">
        <v>3.8</v>
      </c>
      <c r="N63" s="129">
        <v>3.8</v>
      </c>
    </row>
    <row r="64" spans="1:14" x14ac:dyDescent="0.2">
      <c r="A64" s="16" t="s">
        <v>1</v>
      </c>
      <c r="B64" s="127">
        <v>3.5</v>
      </c>
      <c r="C64" s="127">
        <v>3.5</v>
      </c>
      <c r="D64" s="127">
        <v>3.5</v>
      </c>
      <c r="E64" s="127">
        <v>3.65</v>
      </c>
      <c r="F64" s="128">
        <v>3.65</v>
      </c>
      <c r="G64" s="128">
        <v>3.65</v>
      </c>
      <c r="H64" s="128">
        <v>3.65</v>
      </c>
      <c r="I64" s="128">
        <v>3.65</v>
      </c>
      <c r="J64" s="128">
        <v>3.65</v>
      </c>
      <c r="K64" s="128">
        <v>3.65</v>
      </c>
      <c r="L64" s="128">
        <v>3.65</v>
      </c>
      <c r="M64" s="128">
        <v>3.65</v>
      </c>
      <c r="N64" s="129">
        <v>3.65</v>
      </c>
    </row>
    <row r="65" spans="1:14" x14ac:dyDescent="0.2">
      <c r="A65" s="16" t="s">
        <v>74</v>
      </c>
      <c r="B65" s="127">
        <v>3.5</v>
      </c>
      <c r="C65" s="127">
        <v>3.6</v>
      </c>
      <c r="D65" s="127">
        <v>3.6</v>
      </c>
      <c r="E65" s="127">
        <v>3.6</v>
      </c>
      <c r="F65" s="128">
        <v>3.65</v>
      </c>
      <c r="G65" s="128">
        <v>3.65</v>
      </c>
      <c r="H65" s="128">
        <v>3.65</v>
      </c>
      <c r="I65" s="128">
        <v>3.65</v>
      </c>
      <c r="J65" s="128">
        <v>3.65</v>
      </c>
      <c r="K65" s="128">
        <v>3.65</v>
      </c>
      <c r="L65" s="128">
        <v>3.65</v>
      </c>
      <c r="M65" s="128">
        <v>3.65</v>
      </c>
      <c r="N65" s="129">
        <v>3.65</v>
      </c>
    </row>
    <row r="66" spans="1:14" x14ac:dyDescent="0.2">
      <c r="A66" s="16" t="s">
        <v>75</v>
      </c>
      <c r="B66" s="127">
        <v>3.5</v>
      </c>
      <c r="C66" s="127">
        <v>3.5</v>
      </c>
      <c r="D66" s="127">
        <v>3.5</v>
      </c>
      <c r="E66" s="127">
        <v>3.65</v>
      </c>
      <c r="F66" s="128">
        <v>3.65</v>
      </c>
      <c r="G66" s="128">
        <v>3.65</v>
      </c>
      <c r="H66" s="128">
        <v>3.65</v>
      </c>
      <c r="I66" s="128">
        <v>3.65</v>
      </c>
      <c r="J66" s="128">
        <v>3.65</v>
      </c>
      <c r="K66" s="128">
        <v>3.65</v>
      </c>
      <c r="L66" s="128">
        <v>3.65</v>
      </c>
      <c r="M66" s="128">
        <v>3.85</v>
      </c>
      <c r="N66" s="129">
        <v>3.85</v>
      </c>
    </row>
    <row r="67" spans="1:14" x14ac:dyDescent="0.2">
      <c r="A67" s="16" t="s">
        <v>76</v>
      </c>
      <c r="B67" s="127">
        <v>3.5</v>
      </c>
      <c r="C67" s="127">
        <v>3.7</v>
      </c>
      <c r="D67" s="127">
        <v>3.7</v>
      </c>
      <c r="E67" s="127">
        <v>3.7</v>
      </c>
      <c r="F67" s="128">
        <v>3.7</v>
      </c>
      <c r="G67" s="128">
        <v>3.7</v>
      </c>
      <c r="H67" s="128">
        <v>3.7</v>
      </c>
      <c r="I67" s="128">
        <v>3.7</v>
      </c>
      <c r="J67" s="128">
        <v>3.7</v>
      </c>
      <c r="K67" s="128">
        <v>3.7</v>
      </c>
      <c r="L67" s="128">
        <v>3.7</v>
      </c>
      <c r="M67" s="128">
        <v>3.7</v>
      </c>
      <c r="N67" s="129">
        <v>3.7</v>
      </c>
    </row>
    <row r="68" spans="1:14" x14ac:dyDescent="0.2">
      <c r="A68" s="16" t="s">
        <v>77</v>
      </c>
      <c r="B68" s="127">
        <v>3.52</v>
      </c>
      <c r="C68" s="127">
        <v>3.52</v>
      </c>
      <c r="D68" s="127">
        <v>3.52</v>
      </c>
      <c r="E68" s="127">
        <v>3.65</v>
      </c>
      <c r="F68" s="128">
        <v>3.65</v>
      </c>
      <c r="G68" s="128">
        <v>3.65</v>
      </c>
      <c r="H68" s="128">
        <v>3.65</v>
      </c>
      <c r="I68" s="128">
        <v>3.65</v>
      </c>
      <c r="J68" s="128">
        <v>3.65</v>
      </c>
      <c r="K68" s="128">
        <v>3.65</v>
      </c>
      <c r="L68" s="128">
        <v>3.65</v>
      </c>
      <c r="M68" s="128">
        <v>3.65</v>
      </c>
      <c r="N68" s="129">
        <v>3.65</v>
      </c>
    </row>
    <row r="69" spans="1:14" x14ac:dyDescent="0.2">
      <c r="A69" s="16" t="s">
        <v>78</v>
      </c>
      <c r="B69" s="127">
        <v>3.5</v>
      </c>
      <c r="C69" s="127">
        <v>3.5</v>
      </c>
      <c r="D69" s="127">
        <v>3.5</v>
      </c>
      <c r="E69" s="127">
        <v>3.65</v>
      </c>
      <c r="F69" s="128">
        <v>3.65</v>
      </c>
      <c r="G69" s="128">
        <v>3.65</v>
      </c>
      <c r="H69" s="128">
        <v>3.65</v>
      </c>
      <c r="I69" s="128">
        <v>3.65</v>
      </c>
      <c r="J69" s="128">
        <v>3.65</v>
      </c>
      <c r="K69" s="128">
        <v>3.65</v>
      </c>
      <c r="L69" s="128">
        <v>3.65</v>
      </c>
      <c r="M69" s="128">
        <v>3.65</v>
      </c>
      <c r="N69" s="129">
        <v>3.65</v>
      </c>
    </row>
    <row r="70" spans="1:14" x14ac:dyDescent="0.2">
      <c r="A70" s="16" t="s">
        <v>79</v>
      </c>
      <c r="B70" s="127">
        <v>3.62</v>
      </c>
      <c r="C70" s="127">
        <v>3.7</v>
      </c>
      <c r="D70" s="127">
        <v>3.7</v>
      </c>
      <c r="E70" s="127">
        <v>3.7</v>
      </c>
      <c r="F70" s="128">
        <v>3.7</v>
      </c>
      <c r="G70" s="128">
        <v>3.7</v>
      </c>
      <c r="H70" s="128">
        <v>3.7</v>
      </c>
      <c r="I70" s="128">
        <v>3.7</v>
      </c>
      <c r="J70" s="128">
        <v>3.7</v>
      </c>
      <c r="K70" s="128">
        <v>3.7</v>
      </c>
      <c r="L70" s="128">
        <v>3.7</v>
      </c>
      <c r="M70" s="128">
        <v>3.7</v>
      </c>
      <c r="N70" s="129">
        <v>3.7</v>
      </c>
    </row>
    <row r="71" spans="1:14" x14ac:dyDescent="0.2">
      <c r="A71" s="16" t="s">
        <v>80</v>
      </c>
      <c r="B71" s="127">
        <v>3.62</v>
      </c>
      <c r="C71" s="127">
        <v>3.62</v>
      </c>
      <c r="D71" s="127">
        <v>3.62</v>
      </c>
      <c r="E71" s="127">
        <v>3.65</v>
      </c>
      <c r="F71" s="128">
        <v>3.65</v>
      </c>
      <c r="G71" s="128">
        <v>3.65</v>
      </c>
      <c r="H71" s="128">
        <v>3.65</v>
      </c>
      <c r="I71" s="128">
        <v>3.65</v>
      </c>
      <c r="J71" s="128">
        <v>3.65</v>
      </c>
      <c r="K71" s="128">
        <v>3.65</v>
      </c>
      <c r="L71" s="128">
        <v>3.65</v>
      </c>
      <c r="M71" s="128">
        <v>3.85</v>
      </c>
      <c r="N71" s="129">
        <v>3.85</v>
      </c>
    </row>
    <row r="72" spans="1:14" x14ac:dyDescent="0.2">
      <c r="A72" s="16" t="s">
        <v>81</v>
      </c>
      <c r="B72" s="127">
        <v>3.52</v>
      </c>
      <c r="C72" s="127">
        <v>3.62</v>
      </c>
      <c r="D72" s="127">
        <v>3.62</v>
      </c>
      <c r="E72" s="127">
        <v>3.8</v>
      </c>
      <c r="F72" s="128">
        <v>3.8</v>
      </c>
      <c r="G72" s="128">
        <v>3.8</v>
      </c>
      <c r="H72" s="128">
        <v>3.8</v>
      </c>
      <c r="I72" s="128">
        <v>3.8</v>
      </c>
      <c r="J72" s="128">
        <v>3.8</v>
      </c>
      <c r="K72" s="128">
        <v>3.8</v>
      </c>
      <c r="L72" s="128">
        <v>3.8</v>
      </c>
      <c r="M72" s="128">
        <v>3.8</v>
      </c>
      <c r="N72" s="129">
        <v>3.8</v>
      </c>
    </row>
    <row r="73" spans="1:14" x14ac:dyDescent="0.2">
      <c r="A73" s="16" t="s">
        <v>82</v>
      </c>
      <c r="B73" s="127">
        <v>3.52</v>
      </c>
      <c r="C73" s="127">
        <v>3.52</v>
      </c>
      <c r="D73" s="127">
        <v>3.52</v>
      </c>
      <c r="E73" s="127">
        <v>3.65</v>
      </c>
      <c r="F73" s="128">
        <v>3.65</v>
      </c>
      <c r="G73" s="128">
        <v>3.65</v>
      </c>
      <c r="H73" s="128">
        <v>3.65</v>
      </c>
      <c r="I73" s="128">
        <v>3.65</v>
      </c>
      <c r="J73" s="128">
        <v>3.65</v>
      </c>
      <c r="K73" s="128">
        <v>3.65</v>
      </c>
      <c r="L73" s="128">
        <v>3.65</v>
      </c>
      <c r="M73" s="128">
        <v>3.65</v>
      </c>
      <c r="N73" s="129">
        <v>3.65</v>
      </c>
    </row>
    <row r="74" spans="1:14" x14ac:dyDescent="0.2">
      <c r="A74" s="16" t="s">
        <v>83</v>
      </c>
      <c r="B74" s="127">
        <v>3.5</v>
      </c>
      <c r="C74" s="127">
        <v>3.7</v>
      </c>
      <c r="D74" s="127">
        <v>3.7</v>
      </c>
      <c r="E74" s="127">
        <v>3.7</v>
      </c>
      <c r="F74" s="128">
        <v>3.7</v>
      </c>
      <c r="G74" s="128">
        <v>3.7</v>
      </c>
      <c r="H74" s="128">
        <v>3.7</v>
      </c>
      <c r="I74" s="128">
        <v>3.7</v>
      </c>
      <c r="J74" s="128">
        <v>3.7</v>
      </c>
      <c r="K74" s="128">
        <v>3.7</v>
      </c>
      <c r="L74" s="128">
        <v>3.7</v>
      </c>
      <c r="M74" s="128">
        <v>3.9</v>
      </c>
      <c r="N74" s="129">
        <v>3.9</v>
      </c>
    </row>
    <row r="75" spans="1:14" x14ac:dyDescent="0.2">
      <c r="A75" s="16" t="s">
        <v>84</v>
      </c>
      <c r="B75" s="127">
        <v>3.62</v>
      </c>
      <c r="C75" s="127">
        <v>3.62</v>
      </c>
      <c r="D75" s="127">
        <v>3.62</v>
      </c>
      <c r="E75" s="127">
        <v>3.73</v>
      </c>
      <c r="F75" s="128">
        <v>3.73</v>
      </c>
      <c r="G75" s="128">
        <v>3.73</v>
      </c>
      <c r="H75" s="128">
        <v>3.73</v>
      </c>
      <c r="I75" s="128">
        <v>3.73</v>
      </c>
      <c r="J75" s="128">
        <v>3.73</v>
      </c>
      <c r="K75" s="128">
        <v>3.73</v>
      </c>
      <c r="L75" s="128">
        <v>3.73</v>
      </c>
      <c r="M75" s="128">
        <v>3.73</v>
      </c>
      <c r="N75" s="129">
        <v>3.73</v>
      </c>
    </row>
    <row r="76" spans="1:14" x14ac:dyDescent="0.2">
      <c r="A76" s="16" t="s">
        <v>85</v>
      </c>
      <c r="B76" s="127">
        <v>3.62</v>
      </c>
      <c r="C76" s="127">
        <v>3.7</v>
      </c>
      <c r="D76" s="127">
        <v>3.7</v>
      </c>
      <c r="E76" s="127">
        <v>3.81</v>
      </c>
      <c r="F76" s="128">
        <v>3.81</v>
      </c>
      <c r="G76" s="128">
        <v>3.81</v>
      </c>
      <c r="H76" s="128">
        <v>3.81</v>
      </c>
      <c r="I76" s="128">
        <v>3.81</v>
      </c>
      <c r="J76" s="128">
        <v>3.81</v>
      </c>
      <c r="K76" s="128">
        <v>3.81</v>
      </c>
      <c r="L76" s="128">
        <v>3.81</v>
      </c>
      <c r="M76" s="128">
        <v>4.01</v>
      </c>
      <c r="N76" s="129">
        <v>4.01</v>
      </c>
    </row>
    <row r="77" spans="1:14" x14ac:dyDescent="0.2">
      <c r="A77" s="16" t="s">
        <v>86</v>
      </c>
      <c r="B77" s="127">
        <v>3.62</v>
      </c>
      <c r="C77" s="127">
        <v>3.62</v>
      </c>
      <c r="D77" s="127">
        <v>3.62</v>
      </c>
      <c r="E77" s="127">
        <v>3.65</v>
      </c>
      <c r="F77" s="128">
        <v>3.65</v>
      </c>
      <c r="G77" s="128">
        <v>3.65</v>
      </c>
      <c r="H77" s="128">
        <v>3.65</v>
      </c>
      <c r="I77" s="128">
        <v>3.65</v>
      </c>
      <c r="J77" s="128">
        <v>3.65</v>
      </c>
      <c r="K77" s="128">
        <v>3.65</v>
      </c>
      <c r="L77" s="128">
        <v>3.65</v>
      </c>
      <c r="M77" s="128">
        <v>3.65</v>
      </c>
      <c r="N77" s="129">
        <v>3.65</v>
      </c>
    </row>
    <row r="78" spans="1:14" x14ac:dyDescent="0.2">
      <c r="A78" s="16" t="s">
        <v>87</v>
      </c>
      <c r="B78" s="127">
        <v>3.62</v>
      </c>
      <c r="C78" s="127">
        <v>3.7</v>
      </c>
      <c r="D78" s="127">
        <v>3.7</v>
      </c>
      <c r="E78" s="127">
        <v>3.81</v>
      </c>
      <c r="F78" s="128">
        <v>3.81</v>
      </c>
      <c r="G78" s="128">
        <v>3.81</v>
      </c>
      <c r="H78" s="128">
        <v>3.81</v>
      </c>
      <c r="I78" s="128">
        <v>3.81</v>
      </c>
      <c r="J78" s="128">
        <v>3.81</v>
      </c>
      <c r="K78" s="128">
        <v>3.81</v>
      </c>
      <c r="L78" s="128">
        <v>3.81</v>
      </c>
      <c r="M78" s="128">
        <v>4.01</v>
      </c>
      <c r="N78" s="129">
        <v>4.01</v>
      </c>
    </row>
    <row r="79" spans="1:14" x14ac:dyDescent="0.2">
      <c r="A79" s="16" t="s">
        <v>88</v>
      </c>
      <c r="B79" s="127">
        <v>3.5</v>
      </c>
      <c r="C79" s="127">
        <v>3.6</v>
      </c>
      <c r="D79" s="127">
        <v>3.6</v>
      </c>
      <c r="E79" s="127">
        <v>3.6</v>
      </c>
      <c r="F79" s="128">
        <v>3.65</v>
      </c>
      <c r="G79" s="128">
        <v>3.65</v>
      </c>
      <c r="H79" s="128">
        <v>3.65</v>
      </c>
      <c r="I79" s="128">
        <v>3.65</v>
      </c>
      <c r="J79" s="128">
        <v>3.65</v>
      </c>
      <c r="K79" s="128">
        <v>3.65</v>
      </c>
      <c r="L79" s="128">
        <v>3.65</v>
      </c>
      <c r="M79" s="128">
        <v>3.65</v>
      </c>
      <c r="N79" s="129">
        <v>3.65</v>
      </c>
    </row>
    <row r="80" spans="1:14" x14ac:dyDescent="0.2">
      <c r="A80" s="16" t="s">
        <v>89</v>
      </c>
      <c r="B80" s="127">
        <v>3.52</v>
      </c>
      <c r="C80" s="127">
        <v>3.52</v>
      </c>
      <c r="D80" s="127">
        <v>3.52</v>
      </c>
      <c r="E80" s="127">
        <v>3.65</v>
      </c>
      <c r="F80" s="128">
        <v>3.65</v>
      </c>
      <c r="G80" s="128">
        <v>3.65</v>
      </c>
      <c r="H80" s="128">
        <v>3.65</v>
      </c>
      <c r="I80" s="128">
        <v>3.65</v>
      </c>
      <c r="J80" s="128">
        <v>3.65</v>
      </c>
      <c r="K80" s="128">
        <v>3.65</v>
      </c>
      <c r="L80" s="128">
        <v>3.65</v>
      </c>
      <c r="M80" s="128">
        <v>3.85</v>
      </c>
      <c r="N80" s="129">
        <v>3.85</v>
      </c>
    </row>
    <row r="81" spans="1:14" x14ac:dyDescent="0.2">
      <c r="A81" s="16" t="s">
        <v>90</v>
      </c>
      <c r="B81" s="127">
        <v>3.5</v>
      </c>
      <c r="C81" s="127">
        <v>3.5</v>
      </c>
      <c r="D81" s="127">
        <v>3.5</v>
      </c>
      <c r="E81" s="127">
        <v>3.65</v>
      </c>
      <c r="F81" s="128">
        <v>3.65</v>
      </c>
      <c r="G81" s="128">
        <v>3.65</v>
      </c>
      <c r="H81" s="128">
        <v>3.65</v>
      </c>
      <c r="I81" s="128">
        <v>3.65</v>
      </c>
      <c r="J81" s="128">
        <v>3.65</v>
      </c>
      <c r="K81" s="128">
        <v>3.65</v>
      </c>
      <c r="L81" s="128">
        <v>3.65</v>
      </c>
      <c r="M81" s="128">
        <v>3.65</v>
      </c>
      <c r="N81" s="129">
        <v>3.65</v>
      </c>
    </row>
    <row r="82" spans="1:14" x14ac:dyDescent="0.2">
      <c r="A82" s="16" t="s">
        <v>91</v>
      </c>
      <c r="B82" s="127">
        <v>3.62</v>
      </c>
      <c r="C82" s="127">
        <v>3.62</v>
      </c>
      <c r="D82" s="127">
        <v>3.62</v>
      </c>
      <c r="E82" s="127">
        <v>3.73</v>
      </c>
      <c r="F82" s="128">
        <v>3.73</v>
      </c>
      <c r="G82" s="128">
        <v>3.73</v>
      </c>
      <c r="H82" s="128">
        <v>3.73</v>
      </c>
      <c r="I82" s="128">
        <v>3.73</v>
      </c>
      <c r="J82" s="128">
        <v>3.73</v>
      </c>
      <c r="K82" s="128">
        <v>3.73</v>
      </c>
      <c r="L82" s="128">
        <v>3.73</v>
      </c>
      <c r="M82" s="128">
        <v>3.73</v>
      </c>
      <c r="N82" s="129">
        <v>3.73</v>
      </c>
    </row>
    <row r="83" spans="1:14" x14ac:dyDescent="0.2">
      <c r="A83" s="3"/>
      <c r="B83" s="61"/>
      <c r="C83" s="56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132"/>
    </row>
    <row r="84" spans="1:14" ht="15" x14ac:dyDescent="0.25">
      <c r="A84" s="6" t="s">
        <v>17</v>
      </c>
      <c r="B84" s="46"/>
      <c r="C84" s="55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132"/>
    </row>
    <row r="85" spans="1:14" x14ac:dyDescent="0.2">
      <c r="A85" s="16" t="s">
        <v>92</v>
      </c>
      <c r="B85" s="193">
        <v>3.52</v>
      </c>
      <c r="C85" s="193">
        <v>3.52</v>
      </c>
      <c r="D85" s="193">
        <v>3.52</v>
      </c>
      <c r="E85" s="193">
        <v>3.65</v>
      </c>
      <c r="F85" s="193">
        <v>3.65</v>
      </c>
      <c r="G85" s="193">
        <v>3.65</v>
      </c>
      <c r="H85" s="193">
        <v>3.65</v>
      </c>
      <c r="I85" s="193">
        <v>3.65</v>
      </c>
      <c r="J85" s="193">
        <v>3.65</v>
      </c>
      <c r="K85" s="193">
        <v>3.65</v>
      </c>
      <c r="L85" s="193">
        <v>3.65</v>
      </c>
      <c r="M85" s="193">
        <v>3.65</v>
      </c>
      <c r="N85" s="194"/>
    </row>
    <row r="86" spans="1:14" x14ac:dyDescent="0.2">
      <c r="A86" s="16" t="s">
        <v>93</v>
      </c>
      <c r="B86" s="193">
        <v>3.52</v>
      </c>
      <c r="C86" s="193">
        <v>3.52</v>
      </c>
      <c r="D86" s="193">
        <v>3.52</v>
      </c>
      <c r="E86" s="193">
        <v>3.65</v>
      </c>
      <c r="F86" s="193">
        <v>3.65</v>
      </c>
      <c r="G86" s="193">
        <v>3.65</v>
      </c>
      <c r="H86" s="193">
        <v>3.65</v>
      </c>
      <c r="I86" s="193">
        <v>3.65</v>
      </c>
      <c r="J86" s="193">
        <v>3.65</v>
      </c>
      <c r="K86" s="193">
        <v>3.65</v>
      </c>
      <c r="L86" s="193">
        <v>3.65</v>
      </c>
      <c r="M86" s="193">
        <v>3.65</v>
      </c>
      <c r="N86" s="195">
        <v>3.8</v>
      </c>
    </row>
    <row r="87" spans="1:14" x14ac:dyDescent="0.2">
      <c r="A87" s="16" t="s">
        <v>94</v>
      </c>
      <c r="B87" s="199">
        <v>3.79</v>
      </c>
      <c r="C87" s="199">
        <v>3.79</v>
      </c>
      <c r="D87" s="199">
        <v>3.79</v>
      </c>
      <c r="E87" s="199">
        <v>3.79</v>
      </c>
      <c r="F87" s="199">
        <v>3.79</v>
      </c>
      <c r="G87" s="199">
        <v>3.79</v>
      </c>
      <c r="H87" s="199">
        <v>3.79</v>
      </c>
      <c r="I87" s="199">
        <v>3.79</v>
      </c>
      <c r="J87" s="199">
        <v>3.79</v>
      </c>
      <c r="K87" s="199">
        <v>3.79</v>
      </c>
      <c r="L87" s="199">
        <v>3.79</v>
      </c>
      <c r="M87" s="199">
        <v>3.79</v>
      </c>
      <c r="N87" s="195">
        <v>3.8</v>
      </c>
    </row>
    <row r="88" spans="1:14" x14ac:dyDescent="0.2">
      <c r="A88" s="16" t="s">
        <v>95</v>
      </c>
      <c r="B88" s="193">
        <v>3.52</v>
      </c>
      <c r="C88" s="193">
        <v>3.52</v>
      </c>
      <c r="D88" s="193">
        <v>3.52</v>
      </c>
      <c r="E88" s="193">
        <v>3.65</v>
      </c>
      <c r="F88" s="193">
        <v>3.65</v>
      </c>
      <c r="G88" s="193">
        <v>3.65</v>
      </c>
      <c r="H88" s="193">
        <v>3.65</v>
      </c>
      <c r="I88" s="193">
        <v>3.65</v>
      </c>
      <c r="J88" s="193">
        <v>3.65</v>
      </c>
      <c r="K88" s="193">
        <v>3.65</v>
      </c>
      <c r="L88" s="193">
        <v>3.65</v>
      </c>
      <c r="M88" s="193">
        <v>3.65</v>
      </c>
      <c r="N88" s="194"/>
    </row>
    <row r="89" spans="1:14" x14ac:dyDescent="0.2">
      <c r="A89" s="16" t="s">
        <v>96</v>
      </c>
      <c r="B89" s="193">
        <v>3.53</v>
      </c>
      <c r="C89" s="193">
        <v>3.6</v>
      </c>
      <c r="D89" s="193">
        <v>3.6</v>
      </c>
      <c r="E89" s="193">
        <v>3.65</v>
      </c>
      <c r="F89" s="193">
        <v>3.65</v>
      </c>
      <c r="G89" s="193">
        <v>3.65</v>
      </c>
      <c r="H89" s="193">
        <v>3.65</v>
      </c>
      <c r="I89" s="193">
        <v>3.65</v>
      </c>
      <c r="J89" s="193">
        <v>3.65</v>
      </c>
      <c r="K89" s="193">
        <v>3.65</v>
      </c>
      <c r="L89" s="193">
        <v>3.65</v>
      </c>
      <c r="M89" s="193">
        <v>3.65</v>
      </c>
      <c r="N89" s="194"/>
    </row>
    <row r="90" spans="1:14" x14ac:dyDescent="0.2">
      <c r="A90" s="16" t="s">
        <v>97</v>
      </c>
      <c r="B90" s="193">
        <v>3.79</v>
      </c>
      <c r="C90" s="193">
        <v>3.79</v>
      </c>
      <c r="D90" s="193">
        <v>3.79</v>
      </c>
      <c r="E90" s="193">
        <v>3.79</v>
      </c>
      <c r="F90" s="193">
        <v>3.79</v>
      </c>
      <c r="G90" s="193">
        <v>3.79</v>
      </c>
      <c r="H90" s="193">
        <v>3.79</v>
      </c>
      <c r="I90" s="193">
        <v>3.79</v>
      </c>
      <c r="J90" s="193">
        <v>3.79</v>
      </c>
      <c r="K90" s="193">
        <v>3.79</v>
      </c>
      <c r="L90" s="193">
        <v>3.79</v>
      </c>
      <c r="M90" s="193">
        <v>3.79</v>
      </c>
      <c r="N90" s="195">
        <v>3.8</v>
      </c>
    </row>
    <row r="91" spans="1:14" x14ac:dyDescent="0.2">
      <c r="A91" s="16" t="s">
        <v>98</v>
      </c>
      <c r="B91" s="193">
        <v>3.52</v>
      </c>
      <c r="C91" s="193">
        <v>3.52</v>
      </c>
      <c r="D91" s="193">
        <v>3.52</v>
      </c>
      <c r="E91" s="193">
        <v>3.52</v>
      </c>
      <c r="F91" s="193">
        <v>3.52</v>
      </c>
      <c r="G91" s="193">
        <v>3.65</v>
      </c>
      <c r="H91" s="193">
        <v>3.65</v>
      </c>
      <c r="I91" s="193">
        <v>3.65</v>
      </c>
      <c r="J91" s="193">
        <v>3.65</v>
      </c>
      <c r="K91" s="193">
        <v>3.65</v>
      </c>
      <c r="L91" s="193">
        <v>3.65</v>
      </c>
      <c r="M91" s="193">
        <v>3.65</v>
      </c>
      <c r="N91" s="195">
        <v>4.3600000000000003</v>
      </c>
    </row>
    <row r="92" spans="1:14" x14ac:dyDescent="0.2">
      <c r="A92" s="16" t="s">
        <v>99</v>
      </c>
      <c r="B92" s="193">
        <v>3.52</v>
      </c>
      <c r="C92" s="193">
        <v>3.55</v>
      </c>
      <c r="D92" s="193">
        <v>3.55</v>
      </c>
      <c r="E92" s="193">
        <v>3.65</v>
      </c>
      <c r="F92" s="193">
        <v>3.65</v>
      </c>
      <c r="G92" s="193">
        <v>3.65</v>
      </c>
      <c r="H92" s="193">
        <v>3.65</v>
      </c>
      <c r="I92" s="193">
        <v>3.65</v>
      </c>
      <c r="J92" s="193">
        <v>3.65</v>
      </c>
      <c r="K92" s="193">
        <v>3.65</v>
      </c>
      <c r="L92" s="193">
        <v>3.65</v>
      </c>
      <c r="M92" s="193">
        <v>3.65</v>
      </c>
      <c r="N92" s="195">
        <v>3.8</v>
      </c>
    </row>
    <row r="93" spans="1:14" x14ac:dyDescent="0.2">
      <c r="A93" s="16" t="s">
        <v>100</v>
      </c>
      <c r="B93" s="193">
        <v>3.52</v>
      </c>
      <c r="C93" s="193">
        <v>3.52</v>
      </c>
      <c r="D93" s="193">
        <v>3.52</v>
      </c>
      <c r="E93" s="193">
        <v>3.52</v>
      </c>
      <c r="F93" s="193">
        <v>3.65</v>
      </c>
      <c r="G93" s="193">
        <v>3.65</v>
      </c>
      <c r="H93" s="193">
        <v>3.65</v>
      </c>
      <c r="I93" s="193">
        <v>3.65</v>
      </c>
      <c r="J93" s="193">
        <v>3.65</v>
      </c>
      <c r="K93" s="193">
        <v>3.8</v>
      </c>
      <c r="L93" s="193">
        <v>3.8</v>
      </c>
      <c r="M93" s="193">
        <v>3.8</v>
      </c>
      <c r="N93" s="194"/>
    </row>
    <row r="94" spans="1:14" x14ac:dyDescent="0.2">
      <c r="A94" s="16" t="s">
        <v>101</v>
      </c>
      <c r="B94" s="193">
        <v>3.52</v>
      </c>
      <c r="C94" s="193">
        <v>3.52</v>
      </c>
      <c r="D94" s="193">
        <v>3.52</v>
      </c>
      <c r="E94" s="193">
        <v>3.52</v>
      </c>
      <c r="F94" s="193">
        <v>3.65</v>
      </c>
      <c r="G94" s="193">
        <v>3.65</v>
      </c>
      <c r="H94" s="193">
        <v>3.65</v>
      </c>
      <c r="I94" s="193">
        <v>3.65</v>
      </c>
      <c r="J94" s="193">
        <v>3.65</v>
      </c>
      <c r="K94" s="193">
        <v>3.65</v>
      </c>
      <c r="L94" s="193">
        <v>3.65</v>
      </c>
      <c r="M94" s="193">
        <v>3.65</v>
      </c>
      <c r="N94" s="194"/>
    </row>
    <row r="95" spans="1:14" x14ac:dyDescent="0.2">
      <c r="A95" s="16" t="s">
        <v>102</v>
      </c>
      <c r="B95" s="193">
        <v>3.52</v>
      </c>
      <c r="C95" s="193">
        <v>3.52</v>
      </c>
      <c r="D95" s="193">
        <v>3.52</v>
      </c>
      <c r="E95" s="193">
        <v>3.65</v>
      </c>
      <c r="F95" s="193">
        <v>3.65</v>
      </c>
      <c r="G95" s="193">
        <v>3.65</v>
      </c>
      <c r="H95" s="193">
        <v>3.65</v>
      </c>
      <c r="I95" s="193">
        <v>3.65</v>
      </c>
      <c r="J95" s="193">
        <v>3.65</v>
      </c>
      <c r="K95" s="193">
        <v>3.65</v>
      </c>
      <c r="L95" s="193">
        <v>3.65</v>
      </c>
      <c r="M95" s="193">
        <v>3.65</v>
      </c>
      <c r="N95" s="194"/>
    </row>
    <row r="96" spans="1:14" x14ac:dyDescent="0.2">
      <c r="A96" s="16" t="s">
        <v>103</v>
      </c>
      <c r="B96" s="193">
        <v>3.52</v>
      </c>
      <c r="C96" s="193">
        <v>3.52</v>
      </c>
      <c r="D96" s="193">
        <v>3.52</v>
      </c>
      <c r="E96" s="193">
        <v>3.65</v>
      </c>
      <c r="F96" s="193">
        <v>3.65</v>
      </c>
      <c r="G96" s="193">
        <v>3.65</v>
      </c>
      <c r="H96" s="193">
        <v>3.65</v>
      </c>
      <c r="I96" s="193">
        <v>3.65</v>
      </c>
      <c r="J96" s="193">
        <v>3.65</v>
      </c>
      <c r="K96" s="193">
        <v>3.65</v>
      </c>
      <c r="L96" s="193">
        <v>3.75</v>
      </c>
      <c r="M96" s="193">
        <v>3.75</v>
      </c>
      <c r="N96" s="195">
        <v>3.8</v>
      </c>
    </row>
    <row r="97" spans="1:14" x14ac:dyDescent="0.2">
      <c r="A97" s="16" t="s">
        <v>104</v>
      </c>
      <c r="B97" s="193">
        <v>3.52</v>
      </c>
      <c r="C97" s="193">
        <v>3.52</v>
      </c>
      <c r="D97" s="193">
        <v>3.52</v>
      </c>
      <c r="E97" s="193">
        <v>3.65</v>
      </c>
      <c r="F97" s="193">
        <v>3.65</v>
      </c>
      <c r="G97" s="193">
        <v>3.65</v>
      </c>
      <c r="H97" s="193">
        <v>3.65</v>
      </c>
      <c r="I97" s="193">
        <v>3.65</v>
      </c>
      <c r="J97" s="193">
        <v>3.65</v>
      </c>
      <c r="K97" s="193">
        <v>3.65</v>
      </c>
      <c r="L97" s="193">
        <v>3.65</v>
      </c>
      <c r="M97" s="193">
        <v>3.65</v>
      </c>
      <c r="N97" s="195">
        <v>3.8</v>
      </c>
    </row>
    <row r="98" spans="1:14" x14ac:dyDescent="0.2">
      <c r="A98" s="16" t="s">
        <v>105</v>
      </c>
      <c r="B98" s="193">
        <v>3.52</v>
      </c>
      <c r="C98" s="193">
        <v>3.52</v>
      </c>
      <c r="D98" s="193">
        <v>3.52</v>
      </c>
      <c r="E98" s="193">
        <v>3.52</v>
      </c>
      <c r="F98" s="193">
        <v>3.65</v>
      </c>
      <c r="G98" s="193">
        <v>3.65</v>
      </c>
      <c r="H98" s="193">
        <v>3.65</v>
      </c>
      <c r="I98" s="193">
        <v>3.65</v>
      </c>
      <c r="J98" s="193">
        <v>3.65</v>
      </c>
      <c r="K98" s="193">
        <v>3.65</v>
      </c>
      <c r="L98" s="193">
        <v>3.65</v>
      </c>
      <c r="M98" s="193">
        <v>3.65</v>
      </c>
      <c r="N98" s="195">
        <v>3.8</v>
      </c>
    </row>
    <row r="99" spans="1:14" x14ac:dyDescent="0.2">
      <c r="A99" s="16" t="s">
        <v>106</v>
      </c>
      <c r="B99" s="193">
        <v>3.52</v>
      </c>
      <c r="C99" s="193">
        <v>3.52</v>
      </c>
      <c r="D99" s="193">
        <v>3.52</v>
      </c>
      <c r="E99" s="193">
        <v>3.65</v>
      </c>
      <c r="F99" s="193">
        <v>3.65</v>
      </c>
      <c r="G99" s="193">
        <v>3.65</v>
      </c>
      <c r="H99" s="193">
        <v>3.65</v>
      </c>
      <c r="I99" s="193">
        <v>3.65</v>
      </c>
      <c r="J99" s="193">
        <v>3.65</v>
      </c>
      <c r="K99" s="193">
        <v>3.65</v>
      </c>
      <c r="L99" s="193">
        <v>3.65</v>
      </c>
      <c r="M99" s="193">
        <v>3.65</v>
      </c>
      <c r="N99" s="195">
        <v>3.8</v>
      </c>
    </row>
    <row r="100" spans="1:14" x14ac:dyDescent="0.2">
      <c r="A100" s="16" t="s">
        <v>107</v>
      </c>
      <c r="B100" s="193">
        <v>3.52</v>
      </c>
      <c r="C100" s="193">
        <v>3.52</v>
      </c>
      <c r="D100" s="193">
        <v>3.52</v>
      </c>
      <c r="E100" s="193">
        <v>3.65</v>
      </c>
      <c r="F100" s="193">
        <v>3.65</v>
      </c>
      <c r="G100" s="193">
        <v>3.65</v>
      </c>
      <c r="H100" s="193">
        <v>3.65</v>
      </c>
      <c r="I100" s="193">
        <v>3.65</v>
      </c>
      <c r="J100" s="193">
        <v>3.65</v>
      </c>
      <c r="K100" s="193">
        <v>3.65</v>
      </c>
      <c r="L100" s="193">
        <v>3.65</v>
      </c>
      <c r="M100" s="193">
        <v>3.65</v>
      </c>
      <c r="N100" s="194"/>
    </row>
    <row r="101" spans="1:14" x14ac:dyDescent="0.2">
      <c r="A101" s="16" t="s">
        <v>108</v>
      </c>
      <c r="B101" s="193">
        <v>3.56</v>
      </c>
      <c r="C101" s="193">
        <v>3.56</v>
      </c>
      <c r="D101" s="193">
        <v>3.65</v>
      </c>
      <c r="E101" s="193">
        <v>3.65</v>
      </c>
      <c r="F101" s="193">
        <v>3.65</v>
      </c>
      <c r="G101" s="193">
        <v>3.65</v>
      </c>
      <c r="H101" s="193">
        <v>3.65</v>
      </c>
      <c r="I101" s="193">
        <v>3.65</v>
      </c>
      <c r="J101" s="193">
        <v>3.65</v>
      </c>
      <c r="K101" s="193">
        <v>3.65</v>
      </c>
      <c r="L101" s="193">
        <v>3.65</v>
      </c>
      <c r="M101" s="193">
        <v>3.65</v>
      </c>
      <c r="N101" s="194"/>
    </row>
    <row r="102" spans="1:14" x14ac:dyDescent="0.2">
      <c r="A102" s="16" t="s">
        <v>109</v>
      </c>
      <c r="B102" s="193">
        <v>3.52</v>
      </c>
      <c r="C102" s="193">
        <v>3.52</v>
      </c>
      <c r="D102" s="193">
        <v>3.52</v>
      </c>
      <c r="E102" s="193">
        <v>3.65</v>
      </c>
      <c r="F102" s="193">
        <v>3.65</v>
      </c>
      <c r="G102" s="193">
        <v>3.65</v>
      </c>
      <c r="H102" s="193">
        <v>3.65</v>
      </c>
      <c r="I102" s="193">
        <v>3.65</v>
      </c>
      <c r="J102" s="193">
        <v>3.65</v>
      </c>
      <c r="K102" s="193">
        <v>3.65</v>
      </c>
      <c r="L102" s="193">
        <v>3.65</v>
      </c>
      <c r="M102" s="193">
        <v>3.65</v>
      </c>
      <c r="N102" s="195">
        <v>3.8</v>
      </c>
    </row>
    <row r="103" spans="1:14" x14ac:dyDescent="0.2">
      <c r="A103" s="16" t="s">
        <v>110</v>
      </c>
      <c r="B103" s="193">
        <v>3.52</v>
      </c>
      <c r="C103" s="193">
        <v>3.52</v>
      </c>
      <c r="D103" s="193">
        <v>3.52</v>
      </c>
      <c r="E103" s="193">
        <v>3.52</v>
      </c>
      <c r="F103" s="193">
        <v>3.65</v>
      </c>
      <c r="G103" s="193">
        <v>3.65</v>
      </c>
      <c r="H103" s="193">
        <v>3.65</v>
      </c>
      <c r="I103" s="193">
        <v>3.65</v>
      </c>
      <c r="J103" s="193">
        <v>3.65</v>
      </c>
      <c r="K103" s="193">
        <v>3.65</v>
      </c>
      <c r="L103" s="193">
        <v>3.65</v>
      </c>
      <c r="M103" s="193">
        <v>3.65</v>
      </c>
      <c r="N103" s="194"/>
    </row>
    <row r="104" spans="1:14" x14ac:dyDescent="0.2">
      <c r="A104" s="16" t="s">
        <v>111</v>
      </c>
      <c r="B104" s="193">
        <v>3.52</v>
      </c>
      <c r="C104" s="193">
        <v>3.52</v>
      </c>
      <c r="D104" s="193">
        <v>3.52</v>
      </c>
      <c r="E104" s="193">
        <v>3.65</v>
      </c>
      <c r="F104" s="193">
        <v>3.65</v>
      </c>
      <c r="G104" s="193">
        <v>3.65</v>
      </c>
      <c r="H104" s="193">
        <v>3.65</v>
      </c>
      <c r="I104" s="193">
        <v>3.65</v>
      </c>
      <c r="J104" s="193">
        <v>3.65</v>
      </c>
      <c r="K104" s="193">
        <v>3.65</v>
      </c>
      <c r="L104" s="193">
        <v>3.65</v>
      </c>
      <c r="M104" s="193">
        <v>3.65</v>
      </c>
      <c r="N104" s="194"/>
    </row>
    <row r="105" spans="1:14" x14ac:dyDescent="0.2">
      <c r="A105" s="16" t="s">
        <v>112</v>
      </c>
      <c r="B105" s="193">
        <v>3.52</v>
      </c>
      <c r="C105" s="193">
        <v>3.52</v>
      </c>
      <c r="D105" s="193">
        <v>3.52</v>
      </c>
      <c r="E105" s="193">
        <v>3.52</v>
      </c>
      <c r="F105" s="193">
        <v>3.52</v>
      </c>
      <c r="G105" s="193">
        <v>3.65</v>
      </c>
      <c r="H105" s="193">
        <v>3.65</v>
      </c>
      <c r="I105" s="193">
        <v>3.65</v>
      </c>
      <c r="J105" s="193">
        <v>3.65</v>
      </c>
      <c r="K105" s="193">
        <v>3.65</v>
      </c>
      <c r="L105" s="193">
        <v>3.65</v>
      </c>
      <c r="M105" s="193">
        <v>3.65</v>
      </c>
      <c r="N105" s="194"/>
    </row>
    <row r="106" spans="1:14" x14ac:dyDescent="0.2">
      <c r="A106" s="16" t="s">
        <v>113</v>
      </c>
      <c r="B106" s="193">
        <v>3.52</v>
      </c>
      <c r="C106" s="193">
        <v>3.52</v>
      </c>
      <c r="D106" s="193">
        <v>3.52</v>
      </c>
      <c r="E106" s="193">
        <v>3.65</v>
      </c>
      <c r="F106" s="193">
        <v>3.65</v>
      </c>
      <c r="G106" s="193">
        <v>3.65</v>
      </c>
      <c r="H106" s="193">
        <v>3.65</v>
      </c>
      <c r="I106" s="193">
        <v>3</v>
      </c>
      <c r="J106" s="193">
        <v>3</v>
      </c>
      <c r="K106" s="193">
        <v>3.65</v>
      </c>
      <c r="L106" s="193">
        <v>3.65</v>
      </c>
      <c r="M106" s="193">
        <v>3.65</v>
      </c>
      <c r="N106" s="194"/>
    </row>
    <row r="107" spans="1:14" x14ac:dyDescent="0.2">
      <c r="A107" s="16" t="s">
        <v>114</v>
      </c>
      <c r="B107" s="193">
        <v>3.6</v>
      </c>
      <c r="C107" s="193">
        <v>3.6</v>
      </c>
      <c r="D107" s="193">
        <v>3.6</v>
      </c>
      <c r="E107" s="193">
        <v>3.6</v>
      </c>
      <c r="F107" s="193">
        <v>3.65</v>
      </c>
      <c r="G107" s="193">
        <v>3.65</v>
      </c>
      <c r="H107" s="193">
        <v>3.65</v>
      </c>
      <c r="I107" s="193">
        <v>3.85</v>
      </c>
      <c r="J107" s="193">
        <v>3.85</v>
      </c>
      <c r="K107" s="193">
        <v>3.85</v>
      </c>
      <c r="L107" s="193">
        <v>3.85</v>
      </c>
      <c r="M107" s="193">
        <v>3.85</v>
      </c>
      <c r="N107" s="195">
        <v>4.45</v>
      </c>
    </row>
    <row r="108" spans="1:14" x14ac:dyDescent="0.2">
      <c r="A108" s="1"/>
      <c r="B108" s="47"/>
      <c r="C108" s="58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132"/>
    </row>
    <row r="109" spans="1:14" x14ac:dyDescent="0.2">
      <c r="A109" s="17" t="s">
        <v>4</v>
      </c>
      <c r="B109" s="121">
        <f t="shared" ref="B109:N109" si="0">AVERAGE(B6:B107)</f>
        <v>3.5378571428571415</v>
      </c>
      <c r="C109" s="120">
        <f t="shared" si="0"/>
        <v>3.5577551020408147</v>
      </c>
      <c r="D109" s="121">
        <f t="shared" si="0"/>
        <v>3.5596938775510183</v>
      </c>
      <c r="E109" s="121">
        <f t="shared" si="0"/>
        <v>3.6253061224489764</v>
      </c>
      <c r="F109" s="121">
        <f t="shared" si="0"/>
        <v>3.6641836734693847</v>
      </c>
      <c r="G109" s="121">
        <f t="shared" si="0"/>
        <v>3.6681632653061191</v>
      </c>
      <c r="H109" s="121">
        <f t="shared" si="0"/>
        <v>3.6681632653061191</v>
      </c>
      <c r="I109" s="121">
        <f t="shared" si="0"/>
        <v>3.663571428571426</v>
      </c>
      <c r="J109" s="121">
        <f t="shared" si="0"/>
        <v>3.663571428571426</v>
      </c>
      <c r="K109" s="121">
        <f t="shared" si="0"/>
        <v>3.6732653061224463</v>
      </c>
      <c r="L109" s="121">
        <f t="shared" si="0"/>
        <v>3.6742857142857117</v>
      </c>
      <c r="M109" s="121">
        <f t="shared" si="0"/>
        <v>3.7169387755102012</v>
      </c>
      <c r="N109" s="121">
        <f t="shared" si="0"/>
        <v>3.7510465116279086</v>
      </c>
    </row>
    <row r="111" spans="1:14" ht="15" x14ac:dyDescent="0.25">
      <c r="B111" s="69" t="s">
        <v>122</v>
      </c>
    </row>
    <row r="112" spans="1:14" ht="15" x14ac:dyDescent="0.25">
      <c r="B112" s="70" t="s">
        <v>123</v>
      </c>
    </row>
    <row r="113" spans="2:2" ht="15" x14ac:dyDescent="0.25">
      <c r="B113" s="71" t="s">
        <v>121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113"/>
  <sheetViews>
    <sheetView tabSelected="1" zoomScaleNormal="100" workbookViewId="0">
      <pane xSplit="1" ySplit="3" topLeftCell="B85" activePane="bottomRight" state="frozen"/>
      <selection pane="topRight" activeCell="B1" sqref="B1"/>
      <selection pane="bottomLeft" activeCell="A4" sqref="A4"/>
      <selection pane="bottomRight" activeCell="N110" sqref="N110"/>
    </sheetView>
  </sheetViews>
  <sheetFormatPr baseColWidth="10" defaultRowHeight="14.25" x14ac:dyDescent="0.2"/>
  <cols>
    <col min="1" max="1" width="34.375" bestFit="1" customWidth="1"/>
    <col min="2" max="2" width="8.125" customWidth="1"/>
    <col min="3" max="14" width="7" bestFit="1" customWidth="1"/>
  </cols>
  <sheetData>
    <row r="1" spans="1:14" ht="15" x14ac:dyDescent="0.25">
      <c r="A1" s="6" t="s">
        <v>0</v>
      </c>
      <c r="B1" s="45">
        <v>2011</v>
      </c>
      <c r="C1" s="50">
        <v>2012</v>
      </c>
      <c r="D1" s="45">
        <v>2013</v>
      </c>
      <c r="E1" s="45">
        <v>2014</v>
      </c>
      <c r="F1" s="45">
        <v>2015</v>
      </c>
      <c r="G1" s="45">
        <v>2016</v>
      </c>
      <c r="H1" s="45">
        <v>2017</v>
      </c>
      <c r="I1" s="45">
        <v>2018</v>
      </c>
      <c r="J1" s="45">
        <v>2019</v>
      </c>
      <c r="K1" s="45">
        <v>2020</v>
      </c>
      <c r="L1" s="45">
        <v>2021</v>
      </c>
      <c r="M1" s="45">
        <v>2022</v>
      </c>
      <c r="N1" s="119">
        <v>2023</v>
      </c>
    </row>
    <row r="2" spans="1:14" ht="15" x14ac:dyDescent="0.25">
      <c r="A2" s="6"/>
      <c r="B2" s="78"/>
      <c r="C2" s="79"/>
      <c r="D2" s="78"/>
      <c r="E2" s="78"/>
      <c r="F2" s="78"/>
      <c r="G2" s="78"/>
      <c r="H2" s="78"/>
      <c r="I2" s="78"/>
      <c r="J2" s="78"/>
      <c r="K2" s="78"/>
      <c r="L2" s="78"/>
      <c r="M2" s="78"/>
      <c r="N2" s="132"/>
    </row>
    <row r="3" spans="1:14" ht="15" x14ac:dyDescent="0.25">
      <c r="A3" s="6" t="s">
        <v>14</v>
      </c>
      <c r="B3" s="80">
        <v>0.38</v>
      </c>
      <c r="C3" s="80">
        <v>0.38030000000000003</v>
      </c>
      <c r="D3" s="80">
        <v>0.39500000000000002</v>
      </c>
      <c r="E3" s="80">
        <v>0.39500000000000002</v>
      </c>
      <c r="F3" s="80">
        <v>0.39500000000000002</v>
      </c>
      <c r="G3" s="80">
        <v>0.39500000000000002</v>
      </c>
      <c r="H3" s="80">
        <v>0.41</v>
      </c>
      <c r="I3" s="80">
        <v>0.41</v>
      </c>
      <c r="J3" s="80">
        <v>0.43</v>
      </c>
      <c r="K3" s="80">
        <v>0.43</v>
      </c>
      <c r="L3" s="80">
        <v>0.43</v>
      </c>
      <c r="M3" s="80">
        <v>0.4375</v>
      </c>
      <c r="N3" s="208">
        <v>0.4425</v>
      </c>
    </row>
    <row r="4" spans="1:14" ht="15" x14ac:dyDescent="0.25">
      <c r="A4" s="6"/>
      <c r="B4" s="45"/>
      <c r="C4" s="50"/>
      <c r="D4" s="45"/>
      <c r="E4" s="45"/>
      <c r="F4" s="45"/>
      <c r="G4" s="45"/>
      <c r="H4" s="45"/>
      <c r="I4" s="45"/>
      <c r="J4" s="45"/>
      <c r="K4" s="45"/>
      <c r="L4" s="45"/>
      <c r="M4" s="45"/>
      <c r="N4" s="132"/>
    </row>
    <row r="5" spans="1:14" ht="15" x14ac:dyDescent="0.25">
      <c r="A5" s="6" t="s">
        <v>15</v>
      </c>
      <c r="B5" s="45"/>
      <c r="C5" s="50"/>
      <c r="D5" s="45"/>
      <c r="E5" s="45"/>
      <c r="F5" s="45"/>
      <c r="G5" s="45"/>
      <c r="H5" s="45"/>
      <c r="I5" s="45"/>
      <c r="J5" s="45"/>
      <c r="K5" s="45"/>
      <c r="L5" s="45"/>
      <c r="M5" s="45"/>
      <c r="N5" s="132"/>
    </row>
    <row r="6" spans="1:14" x14ac:dyDescent="0.2">
      <c r="A6" s="3" t="s">
        <v>18</v>
      </c>
      <c r="B6" s="139">
        <v>0.46</v>
      </c>
      <c r="C6" s="83">
        <v>0.46</v>
      </c>
      <c r="D6" s="139">
        <v>0.46</v>
      </c>
      <c r="E6" s="139">
        <v>0.46</v>
      </c>
      <c r="F6" s="139">
        <v>0.46</v>
      </c>
      <c r="G6" s="139">
        <v>0.46</v>
      </c>
      <c r="H6" s="139">
        <v>0.45</v>
      </c>
      <c r="I6" s="139">
        <v>0.45</v>
      </c>
      <c r="J6" s="139">
        <v>0.43</v>
      </c>
      <c r="K6" s="139">
        <v>0.43</v>
      </c>
      <c r="L6" s="139">
        <v>0.43</v>
      </c>
      <c r="M6" s="139">
        <v>0.42</v>
      </c>
      <c r="N6" s="208">
        <v>0.39500000000000002</v>
      </c>
    </row>
    <row r="7" spans="1:14" x14ac:dyDescent="0.2">
      <c r="A7" s="3" t="s">
        <v>19</v>
      </c>
      <c r="B7" s="139">
        <v>0.47</v>
      </c>
      <c r="C7" s="139">
        <v>0.47</v>
      </c>
      <c r="D7" s="139">
        <v>0.47</v>
      </c>
      <c r="E7" s="139">
        <v>0.47</v>
      </c>
      <c r="F7" s="139">
        <v>0.47</v>
      </c>
      <c r="G7" s="139">
        <v>0.47</v>
      </c>
      <c r="H7" s="139">
        <v>0.45</v>
      </c>
      <c r="I7" s="139">
        <v>0.45</v>
      </c>
      <c r="J7" s="139">
        <v>0.43</v>
      </c>
      <c r="K7" s="139">
        <v>0.43</v>
      </c>
      <c r="L7" s="139">
        <v>0.43</v>
      </c>
      <c r="M7" s="139">
        <v>0.42</v>
      </c>
      <c r="N7" s="208">
        <v>0.39500000000000002</v>
      </c>
    </row>
    <row r="8" spans="1:14" x14ac:dyDescent="0.2">
      <c r="A8" s="3" t="s">
        <v>20</v>
      </c>
      <c r="B8" s="139">
        <v>0.47</v>
      </c>
      <c r="C8" s="139">
        <v>0.47</v>
      </c>
      <c r="D8" s="139">
        <v>0.47</v>
      </c>
      <c r="E8" s="139">
        <v>0.47</v>
      </c>
      <c r="F8" s="139">
        <v>0.47</v>
      </c>
      <c r="G8" s="139">
        <v>0.47</v>
      </c>
      <c r="H8" s="139">
        <v>0.45</v>
      </c>
      <c r="I8" s="139">
        <v>0.45</v>
      </c>
      <c r="J8" s="139">
        <v>0.43</v>
      </c>
      <c r="K8" s="139">
        <v>0.43</v>
      </c>
      <c r="L8" s="139">
        <v>0.43</v>
      </c>
      <c r="M8" s="139">
        <v>0.42</v>
      </c>
      <c r="N8" s="208">
        <v>0.39500000000000002</v>
      </c>
    </row>
    <row r="9" spans="1:14" x14ac:dyDescent="0.2">
      <c r="A9" s="3" t="s">
        <v>21</v>
      </c>
      <c r="B9" s="139">
        <v>0.46</v>
      </c>
      <c r="C9" s="83">
        <v>0.46</v>
      </c>
      <c r="D9" s="139">
        <v>0.46</v>
      </c>
      <c r="E9" s="139">
        <v>0.46</v>
      </c>
      <c r="F9" s="139">
        <v>0.46</v>
      </c>
      <c r="G9" s="139">
        <v>0.46</v>
      </c>
      <c r="H9" s="139">
        <v>0.45</v>
      </c>
      <c r="I9" s="139">
        <v>0.45</v>
      </c>
      <c r="J9" s="139">
        <v>0.43</v>
      </c>
      <c r="K9" s="139">
        <v>0.43</v>
      </c>
      <c r="L9" s="139">
        <v>0.43</v>
      </c>
      <c r="M9" s="139">
        <v>0.42</v>
      </c>
      <c r="N9" s="208">
        <v>0.39500000000000002</v>
      </c>
    </row>
    <row r="10" spans="1:14" x14ac:dyDescent="0.2">
      <c r="A10" s="3" t="s">
        <v>22</v>
      </c>
      <c r="B10" s="139">
        <v>0.47</v>
      </c>
      <c r="C10" s="139">
        <v>0.47</v>
      </c>
      <c r="D10" s="139">
        <v>0.47</v>
      </c>
      <c r="E10" s="139">
        <v>0.47</v>
      </c>
      <c r="F10" s="139">
        <v>0.47</v>
      </c>
      <c r="G10" s="139">
        <v>0.47</v>
      </c>
      <c r="H10" s="139">
        <v>0.45</v>
      </c>
      <c r="I10" s="139">
        <v>0.45</v>
      </c>
      <c r="J10" s="139">
        <v>0.43</v>
      </c>
      <c r="K10" s="139">
        <v>0.43</v>
      </c>
      <c r="L10" s="139">
        <v>0.43</v>
      </c>
      <c r="M10" s="139">
        <v>0.42</v>
      </c>
      <c r="N10" s="208">
        <v>0.39500000000000002</v>
      </c>
    </row>
    <row r="11" spans="1:14" x14ac:dyDescent="0.2">
      <c r="A11" s="3" t="s">
        <v>23</v>
      </c>
      <c r="B11" s="139">
        <v>0.46</v>
      </c>
      <c r="C11" s="83">
        <v>0.46</v>
      </c>
      <c r="D11" s="139">
        <v>0.46</v>
      </c>
      <c r="E11" s="139">
        <v>0.46</v>
      </c>
      <c r="F11" s="139">
        <v>0.46</v>
      </c>
      <c r="G11" s="139">
        <v>0.46</v>
      </c>
      <c r="H11" s="139">
        <v>0.45</v>
      </c>
      <c r="I11" s="139">
        <v>0.45</v>
      </c>
      <c r="J11" s="139">
        <v>0.43</v>
      </c>
      <c r="K11" s="139">
        <v>0.43</v>
      </c>
      <c r="L11" s="139">
        <v>0.43</v>
      </c>
      <c r="M11" s="139">
        <v>0.42</v>
      </c>
      <c r="N11" s="208">
        <v>0.39500000000000002</v>
      </c>
    </row>
    <row r="12" spans="1:14" x14ac:dyDescent="0.2">
      <c r="A12" s="3" t="s">
        <v>24</v>
      </c>
      <c r="B12" s="139">
        <v>0.47</v>
      </c>
      <c r="C12" s="139">
        <v>0.47</v>
      </c>
      <c r="D12" s="139">
        <v>0.47</v>
      </c>
      <c r="E12" s="139">
        <v>0.47</v>
      </c>
      <c r="F12" s="139">
        <v>0.47</v>
      </c>
      <c r="G12" s="139">
        <v>0.47</v>
      </c>
      <c r="H12" s="139">
        <v>0.45</v>
      </c>
      <c r="I12" s="139">
        <v>0.45</v>
      </c>
      <c r="J12" s="139">
        <v>0.43</v>
      </c>
      <c r="K12" s="139">
        <v>0.43</v>
      </c>
      <c r="L12" s="139">
        <v>0.43</v>
      </c>
      <c r="M12" s="139">
        <v>0.42</v>
      </c>
      <c r="N12" s="208">
        <v>0.39500000000000002</v>
      </c>
    </row>
    <row r="13" spans="1:14" x14ac:dyDescent="0.2">
      <c r="A13" s="3" t="s">
        <v>25</v>
      </c>
      <c r="B13" s="139">
        <v>0.47</v>
      </c>
      <c r="C13" s="139">
        <v>0.47</v>
      </c>
      <c r="D13" s="139">
        <v>0.47</v>
      </c>
      <c r="E13" s="139">
        <v>0.47</v>
      </c>
      <c r="F13" s="139">
        <v>0.47</v>
      </c>
      <c r="G13" s="139">
        <v>0.47</v>
      </c>
      <c r="H13" s="139">
        <v>0.45</v>
      </c>
      <c r="I13" s="139">
        <v>0.45</v>
      </c>
      <c r="J13" s="139">
        <v>0.43</v>
      </c>
      <c r="K13" s="139">
        <v>0.43</v>
      </c>
      <c r="L13" s="139">
        <v>0.43</v>
      </c>
      <c r="M13" s="139">
        <v>0.42</v>
      </c>
      <c r="N13" s="208">
        <v>0.39500000000000002</v>
      </c>
    </row>
    <row r="14" spans="1:14" x14ac:dyDescent="0.2">
      <c r="A14" s="3" t="s">
        <v>26</v>
      </c>
      <c r="B14" s="139">
        <v>0.47</v>
      </c>
      <c r="C14" s="139">
        <v>0.47</v>
      </c>
      <c r="D14" s="139">
        <v>0.47</v>
      </c>
      <c r="E14" s="139">
        <v>0.47</v>
      </c>
      <c r="F14" s="139">
        <v>0.47</v>
      </c>
      <c r="G14" s="139">
        <v>0.47</v>
      </c>
      <c r="H14" s="139">
        <v>0.45</v>
      </c>
      <c r="I14" s="139">
        <v>0.45</v>
      </c>
      <c r="J14" s="139">
        <v>0.43</v>
      </c>
      <c r="K14" s="139">
        <v>0.43</v>
      </c>
      <c r="L14" s="139">
        <v>0.43</v>
      </c>
      <c r="M14" s="139">
        <v>0.42</v>
      </c>
      <c r="N14" s="208">
        <v>0.39500000000000002</v>
      </c>
    </row>
    <row r="15" spans="1:14" x14ac:dyDescent="0.2">
      <c r="A15" s="3" t="s">
        <v>27</v>
      </c>
      <c r="B15" s="139">
        <v>0.46</v>
      </c>
      <c r="C15" s="83">
        <v>0.46</v>
      </c>
      <c r="D15" s="139">
        <v>0.46</v>
      </c>
      <c r="E15" s="139">
        <v>0.46</v>
      </c>
      <c r="F15" s="139">
        <v>0.46</v>
      </c>
      <c r="G15" s="139">
        <v>0.46</v>
      </c>
      <c r="H15" s="139">
        <v>0.45</v>
      </c>
      <c r="I15" s="139">
        <v>0.45</v>
      </c>
      <c r="J15" s="139">
        <v>0.43</v>
      </c>
      <c r="K15" s="139">
        <v>0.43</v>
      </c>
      <c r="L15" s="139">
        <v>0.43</v>
      </c>
      <c r="M15" s="139">
        <v>0.42</v>
      </c>
      <c r="N15" s="208">
        <v>0.39500000000000002</v>
      </c>
    </row>
    <row r="16" spans="1:14" x14ac:dyDescent="0.2">
      <c r="A16" s="3" t="s">
        <v>28</v>
      </c>
      <c r="B16" s="139">
        <v>0.47</v>
      </c>
      <c r="C16" s="139">
        <v>0.47</v>
      </c>
      <c r="D16" s="139">
        <v>0.47</v>
      </c>
      <c r="E16" s="139">
        <v>0.47</v>
      </c>
      <c r="F16" s="139">
        <v>0.47</v>
      </c>
      <c r="G16" s="139">
        <v>0.47</v>
      </c>
      <c r="H16" s="139">
        <v>0.45</v>
      </c>
      <c r="I16" s="139">
        <v>0.45</v>
      </c>
      <c r="J16" s="139">
        <v>0.43</v>
      </c>
      <c r="K16" s="139">
        <v>0.43</v>
      </c>
      <c r="L16" s="139">
        <v>0.43</v>
      </c>
      <c r="M16" s="139">
        <v>0.42</v>
      </c>
      <c r="N16" s="208">
        <v>0.39500000000000002</v>
      </c>
    </row>
    <row r="17" spans="1:14" x14ac:dyDescent="0.2">
      <c r="A17" s="3" t="s">
        <v>29</v>
      </c>
      <c r="B17" s="139">
        <v>0.46</v>
      </c>
      <c r="C17" s="83">
        <v>0.46</v>
      </c>
      <c r="D17" s="139">
        <v>0.46</v>
      </c>
      <c r="E17" s="139">
        <v>0.46</v>
      </c>
      <c r="F17" s="139">
        <v>0.46</v>
      </c>
      <c r="G17" s="139">
        <v>0.46</v>
      </c>
      <c r="H17" s="139">
        <v>0.45</v>
      </c>
      <c r="I17" s="139">
        <v>0.45</v>
      </c>
      <c r="J17" s="139">
        <v>0.43</v>
      </c>
      <c r="K17" s="139">
        <v>0.43</v>
      </c>
      <c r="L17" s="139">
        <v>0.43</v>
      </c>
      <c r="M17" s="139">
        <v>0.42</v>
      </c>
      <c r="N17" s="208">
        <v>0.39500000000000002</v>
      </c>
    </row>
    <row r="18" spans="1:14" x14ac:dyDescent="0.2">
      <c r="A18" s="3" t="s">
        <v>30</v>
      </c>
      <c r="B18" s="139">
        <v>0.46</v>
      </c>
      <c r="C18" s="83">
        <v>0.46</v>
      </c>
      <c r="D18" s="139">
        <v>0.46</v>
      </c>
      <c r="E18" s="139">
        <v>0.46</v>
      </c>
      <c r="F18" s="139">
        <v>0.46</v>
      </c>
      <c r="G18" s="139">
        <v>0.46</v>
      </c>
      <c r="H18" s="139">
        <v>0.45</v>
      </c>
      <c r="I18" s="139">
        <v>0.45</v>
      </c>
      <c r="J18" s="139">
        <v>0.43</v>
      </c>
      <c r="K18" s="139">
        <v>0.43</v>
      </c>
      <c r="L18" s="139">
        <v>0.43</v>
      </c>
      <c r="M18" s="139">
        <v>0.42</v>
      </c>
      <c r="N18" s="208">
        <v>0.39500000000000002</v>
      </c>
    </row>
    <row r="19" spans="1:14" x14ac:dyDescent="0.2">
      <c r="A19" s="3" t="s">
        <v>31</v>
      </c>
      <c r="B19" s="139">
        <v>0.47</v>
      </c>
      <c r="C19" s="139">
        <v>0.47</v>
      </c>
      <c r="D19" s="139">
        <v>0.47</v>
      </c>
      <c r="E19" s="139">
        <v>0.47</v>
      </c>
      <c r="F19" s="139">
        <v>0.47</v>
      </c>
      <c r="G19" s="139">
        <v>0.47</v>
      </c>
      <c r="H19" s="139">
        <v>0.45</v>
      </c>
      <c r="I19" s="139">
        <v>0.45</v>
      </c>
      <c r="J19" s="139">
        <v>0.43</v>
      </c>
      <c r="K19" s="139">
        <v>0.43</v>
      </c>
      <c r="L19" s="139">
        <v>0.43</v>
      </c>
      <c r="M19" s="139">
        <v>0.42</v>
      </c>
      <c r="N19" s="208">
        <v>0.39500000000000002</v>
      </c>
    </row>
    <row r="20" spans="1:14" x14ac:dyDescent="0.2">
      <c r="A20" s="3" t="s">
        <v>32</v>
      </c>
      <c r="B20" s="139">
        <v>0.46</v>
      </c>
      <c r="C20" s="83">
        <v>0.46</v>
      </c>
      <c r="D20" s="139">
        <v>0.46</v>
      </c>
      <c r="E20" s="139">
        <v>0.46</v>
      </c>
      <c r="F20" s="139">
        <v>0.46</v>
      </c>
      <c r="G20" s="139">
        <v>0.46</v>
      </c>
      <c r="H20" s="139">
        <v>0.45</v>
      </c>
      <c r="I20" s="139">
        <v>0.45</v>
      </c>
      <c r="J20" s="139">
        <v>0.43</v>
      </c>
      <c r="K20" s="139">
        <v>0.43</v>
      </c>
      <c r="L20" s="139">
        <v>0.43</v>
      </c>
      <c r="M20" s="139">
        <v>0.42</v>
      </c>
      <c r="N20" s="208">
        <v>0.39500000000000002</v>
      </c>
    </row>
    <row r="21" spans="1:14" x14ac:dyDescent="0.2">
      <c r="A21" s="3" t="s">
        <v>33</v>
      </c>
      <c r="B21" s="139">
        <v>0.46</v>
      </c>
      <c r="C21" s="83">
        <v>0.46</v>
      </c>
      <c r="D21" s="139">
        <v>0.46</v>
      </c>
      <c r="E21" s="139">
        <v>0.46</v>
      </c>
      <c r="F21" s="139">
        <v>0.46</v>
      </c>
      <c r="G21" s="139">
        <v>0.46</v>
      </c>
      <c r="H21" s="139">
        <v>0.45</v>
      </c>
      <c r="I21" s="139">
        <v>0.45</v>
      </c>
      <c r="J21" s="139">
        <v>0.43</v>
      </c>
      <c r="K21" s="139">
        <v>0.43</v>
      </c>
      <c r="L21" s="139">
        <v>0.43</v>
      </c>
      <c r="M21" s="139">
        <v>0.42</v>
      </c>
      <c r="N21" s="208">
        <v>0.39500000000000002</v>
      </c>
    </row>
    <row r="22" spans="1:14" x14ac:dyDescent="0.2">
      <c r="A22" s="3" t="s">
        <v>34</v>
      </c>
      <c r="B22" s="139">
        <v>0.46</v>
      </c>
      <c r="C22" s="83">
        <v>0.46</v>
      </c>
      <c r="D22" s="139">
        <v>0.46</v>
      </c>
      <c r="E22" s="139">
        <v>0.46</v>
      </c>
      <c r="F22" s="139">
        <v>0.46</v>
      </c>
      <c r="G22" s="139">
        <v>0.46</v>
      </c>
      <c r="H22" s="139">
        <v>0.45</v>
      </c>
      <c r="I22" s="139">
        <v>0.45</v>
      </c>
      <c r="J22" s="139">
        <v>0.43</v>
      </c>
      <c r="K22" s="139">
        <v>0.43</v>
      </c>
      <c r="L22" s="139">
        <v>0.43</v>
      </c>
      <c r="M22" s="139">
        <v>0.42</v>
      </c>
      <c r="N22" s="208">
        <v>0.39500000000000002</v>
      </c>
    </row>
    <row r="23" spans="1:14" x14ac:dyDescent="0.2">
      <c r="A23" s="3" t="s">
        <v>35</v>
      </c>
      <c r="B23" s="139">
        <v>0.47</v>
      </c>
      <c r="C23" s="139">
        <v>0.47</v>
      </c>
      <c r="D23" s="139">
        <v>0.47</v>
      </c>
      <c r="E23" s="139">
        <v>0.47</v>
      </c>
      <c r="F23" s="139">
        <v>0.47</v>
      </c>
      <c r="G23" s="139">
        <v>0.47</v>
      </c>
      <c r="H23" s="139">
        <v>0.45</v>
      </c>
      <c r="I23" s="139">
        <v>0.45</v>
      </c>
      <c r="J23" s="139">
        <v>0.43</v>
      </c>
      <c r="K23" s="139">
        <v>0.43</v>
      </c>
      <c r="L23" s="139">
        <v>0.43</v>
      </c>
      <c r="M23" s="139">
        <v>0.42</v>
      </c>
      <c r="N23" s="208">
        <v>0.39500000000000002</v>
      </c>
    </row>
    <row r="24" spans="1:14" x14ac:dyDescent="0.2">
      <c r="A24" s="3" t="s">
        <v>36</v>
      </c>
      <c r="B24" s="139">
        <v>0.47</v>
      </c>
      <c r="C24" s="139">
        <v>0.47</v>
      </c>
      <c r="D24" s="139">
        <v>0.47</v>
      </c>
      <c r="E24" s="139">
        <v>0.47</v>
      </c>
      <c r="F24" s="139">
        <v>0.47</v>
      </c>
      <c r="G24" s="139">
        <v>0.47</v>
      </c>
      <c r="H24" s="139">
        <v>0.45</v>
      </c>
      <c r="I24" s="139">
        <v>0.45</v>
      </c>
      <c r="J24" s="139">
        <v>0.43</v>
      </c>
      <c r="K24" s="139">
        <v>0.43</v>
      </c>
      <c r="L24" s="139">
        <v>0.43</v>
      </c>
      <c r="M24" s="139">
        <v>0.42</v>
      </c>
      <c r="N24" s="208">
        <v>0.39500000000000002</v>
      </c>
    </row>
    <row r="25" spans="1:14" x14ac:dyDescent="0.2">
      <c r="A25" s="3" t="s">
        <v>37</v>
      </c>
      <c r="B25" s="139">
        <v>0.47</v>
      </c>
      <c r="C25" s="139">
        <v>0.47</v>
      </c>
      <c r="D25" s="139">
        <v>0.47</v>
      </c>
      <c r="E25" s="139">
        <v>0.47</v>
      </c>
      <c r="F25" s="139">
        <v>0.47</v>
      </c>
      <c r="G25" s="139">
        <v>0.47</v>
      </c>
      <c r="H25" s="139">
        <v>0.45</v>
      </c>
      <c r="I25" s="139">
        <v>0.45</v>
      </c>
      <c r="J25" s="139">
        <v>0.43</v>
      </c>
      <c r="K25" s="139">
        <v>0.43</v>
      </c>
      <c r="L25" s="139">
        <v>0.43</v>
      </c>
      <c r="M25" s="139">
        <v>0.42</v>
      </c>
      <c r="N25" s="208">
        <v>0.39500000000000002</v>
      </c>
    </row>
    <row r="26" spans="1:14" x14ac:dyDescent="0.2">
      <c r="A26" s="3" t="s">
        <v>38</v>
      </c>
      <c r="B26" s="139">
        <v>0.46</v>
      </c>
      <c r="C26" s="83">
        <v>0.46</v>
      </c>
      <c r="D26" s="139">
        <v>0.46</v>
      </c>
      <c r="E26" s="139">
        <v>0.46</v>
      </c>
      <c r="F26" s="139">
        <v>0.46</v>
      </c>
      <c r="G26" s="139">
        <v>0.46</v>
      </c>
      <c r="H26" s="139">
        <v>0.45</v>
      </c>
      <c r="I26" s="139">
        <v>0.45</v>
      </c>
      <c r="J26" s="139">
        <v>0.43</v>
      </c>
      <c r="K26" s="139">
        <v>0.43</v>
      </c>
      <c r="L26" s="139">
        <v>0.43</v>
      </c>
      <c r="M26" s="139">
        <v>0.42</v>
      </c>
      <c r="N26" s="208">
        <v>0.39500000000000002</v>
      </c>
    </row>
    <row r="27" spans="1:14" x14ac:dyDescent="0.2">
      <c r="A27" s="3" t="s">
        <v>39</v>
      </c>
      <c r="B27" s="139">
        <v>0.47</v>
      </c>
      <c r="C27" s="139">
        <v>0.47</v>
      </c>
      <c r="D27" s="139">
        <v>0.47</v>
      </c>
      <c r="E27" s="139">
        <v>0.47</v>
      </c>
      <c r="F27" s="139">
        <v>0.47</v>
      </c>
      <c r="G27" s="139">
        <v>0.47</v>
      </c>
      <c r="H27" s="139">
        <v>0.45</v>
      </c>
      <c r="I27" s="139">
        <v>0.45</v>
      </c>
      <c r="J27" s="139">
        <v>0.43</v>
      </c>
      <c r="K27" s="139">
        <v>0.43</v>
      </c>
      <c r="L27" s="139">
        <v>0.43</v>
      </c>
      <c r="M27" s="139">
        <v>0.42</v>
      </c>
      <c r="N27" s="208">
        <v>0.39500000000000002</v>
      </c>
    </row>
    <row r="28" spans="1:14" x14ac:dyDescent="0.2">
      <c r="A28" s="3" t="s">
        <v>40</v>
      </c>
      <c r="B28" s="139">
        <v>0.46</v>
      </c>
      <c r="C28" s="83">
        <v>0.46</v>
      </c>
      <c r="D28" s="139">
        <v>0.46</v>
      </c>
      <c r="E28" s="139">
        <v>0.46</v>
      </c>
      <c r="F28" s="139">
        <v>0.46</v>
      </c>
      <c r="G28" s="139">
        <v>0.46</v>
      </c>
      <c r="H28" s="139">
        <v>0.45</v>
      </c>
      <c r="I28" s="139">
        <v>0.45</v>
      </c>
      <c r="J28" s="139">
        <v>0.43</v>
      </c>
      <c r="K28" s="139">
        <v>0.43</v>
      </c>
      <c r="L28" s="139">
        <v>0.43</v>
      </c>
      <c r="M28" s="139">
        <v>0.42</v>
      </c>
      <c r="N28" s="208">
        <v>0.39500000000000002</v>
      </c>
    </row>
    <row r="29" spans="1:14" x14ac:dyDescent="0.2">
      <c r="A29" s="3" t="s">
        <v>41</v>
      </c>
      <c r="B29" s="139">
        <v>0.47</v>
      </c>
      <c r="C29" s="139">
        <v>0.47</v>
      </c>
      <c r="D29" s="139">
        <v>0.47</v>
      </c>
      <c r="E29" s="139">
        <v>0.47</v>
      </c>
      <c r="F29" s="139">
        <v>0.47</v>
      </c>
      <c r="G29" s="139">
        <v>0.47</v>
      </c>
      <c r="H29" s="139">
        <v>0.45</v>
      </c>
      <c r="I29" s="139">
        <v>0.45</v>
      </c>
      <c r="J29" s="139">
        <v>0.43</v>
      </c>
      <c r="K29" s="139">
        <v>0.43</v>
      </c>
      <c r="L29" s="139">
        <v>0.43</v>
      </c>
      <c r="M29" s="139">
        <v>0.42</v>
      </c>
      <c r="N29" s="208">
        <v>0.39500000000000002</v>
      </c>
    </row>
    <row r="30" spans="1:14" x14ac:dyDescent="0.2">
      <c r="A30" s="3" t="s">
        <v>42</v>
      </c>
      <c r="B30" s="139">
        <v>0.47</v>
      </c>
      <c r="C30" s="139">
        <v>0.47</v>
      </c>
      <c r="D30" s="139">
        <v>0.47</v>
      </c>
      <c r="E30" s="139">
        <v>0.47</v>
      </c>
      <c r="F30" s="139">
        <v>0.47</v>
      </c>
      <c r="G30" s="139">
        <v>0.47</v>
      </c>
      <c r="H30" s="139">
        <v>0.45</v>
      </c>
      <c r="I30" s="139">
        <v>0.45</v>
      </c>
      <c r="J30" s="139">
        <v>0.43</v>
      </c>
      <c r="K30" s="139">
        <v>0.43</v>
      </c>
      <c r="L30" s="139">
        <v>0.43</v>
      </c>
      <c r="M30" s="139">
        <v>0.42</v>
      </c>
      <c r="N30" s="208">
        <v>0.39500000000000002</v>
      </c>
    </row>
    <row r="31" spans="1:14" x14ac:dyDescent="0.2">
      <c r="A31" s="3" t="s">
        <v>43</v>
      </c>
      <c r="B31" s="139">
        <v>0.46</v>
      </c>
      <c r="C31" s="83">
        <v>0.46</v>
      </c>
      <c r="D31" s="139">
        <v>0.46</v>
      </c>
      <c r="E31" s="139">
        <v>0.46</v>
      </c>
      <c r="F31" s="139">
        <v>0.46</v>
      </c>
      <c r="G31" s="139">
        <v>0.46</v>
      </c>
      <c r="H31" s="139">
        <v>0.45</v>
      </c>
      <c r="I31" s="139">
        <v>0.45</v>
      </c>
      <c r="J31" s="139">
        <v>0.43</v>
      </c>
      <c r="K31" s="139">
        <v>0.43</v>
      </c>
      <c r="L31" s="139">
        <v>0.43</v>
      </c>
      <c r="M31" s="139">
        <v>0.42</v>
      </c>
      <c r="N31" s="208">
        <v>0.39500000000000002</v>
      </c>
    </row>
    <row r="32" spans="1:14" x14ac:dyDescent="0.2">
      <c r="A32" s="3" t="s">
        <v>44</v>
      </c>
      <c r="B32" s="139">
        <v>0.46</v>
      </c>
      <c r="C32" s="83">
        <v>0.46</v>
      </c>
      <c r="D32" s="139">
        <v>0.46</v>
      </c>
      <c r="E32" s="139">
        <v>0.46</v>
      </c>
      <c r="F32" s="139">
        <v>0.46</v>
      </c>
      <c r="G32" s="139">
        <v>0.46</v>
      </c>
      <c r="H32" s="139">
        <v>0.45</v>
      </c>
      <c r="I32" s="139">
        <v>0.45</v>
      </c>
      <c r="J32" s="139">
        <v>0.43</v>
      </c>
      <c r="K32" s="139">
        <v>0.43</v>
      </c>
      <c r="L32" s="139">
        <v>0.43</v>
      </c>
      <c r="M32" s="139">
        <v>0.42</v>
      </c>
      <c r="N32" s="208">
        <v>0.39500000000000002</v>
      </c>
    </row>
    <row r="33" spans="1:14" x14ac:dyDescent="0.2">
      <c r="A33" s="3" t="s">
        <v>45</v>
      </c>
      <c r="B33" s="139">
        <v>0.47</v>
      </c>
      <c r="C33" s="139">
        <v>0.47</v>
      </c>
      <c r="D33" s="139">
        <v>0.47</v>
      </c>
      <c r="E33" s="139">
        <v>0.47</v>
      </c>
      <c r="F33" s="139">
        <v>0.47</v>
      </c>
      <c r="G33" s="139">
        <v>0.47</v>
      </c>
      <c r="H33" s="139">
        <v>0.45</v>
      </c>
      <c r="I33" s="139">
        <v>0.45</v>
      </c>
      <c r="J33" s="139">
        <v>0.43</v>
      </c>
      <c r="K33" s="139">
        <v>0.43</v>
      </c>
      <c r="L33" s="139">
        <v>0.43</v>
      </c>
      <c r="M33" s="139">
        <v>0.42</v>
      </c>
      <c r="N33" s="208">
        <v>0.39500000000000002</v>
      </c>
    </row>
    <row r="34" spans="1:14" x14ac:dyDescent="0.2">
      <c r="A34" s="3" t="s">
        <v>46</v>
      </c>
      <c r="B34" s="139">
        <v>0.46</v>
      </c>
      <c r="C34" s="83">
        <v>0.46</v>
      </c>
      <c r="D34" s="139">
        <v>0.46</v>
      </c>
      <c r="E34" s="139">
        <v>0.46</v>
      </c>
      <c r="F34" s="139">
        <v>0.46</v>
      </c>
      <c r="G34" s="139">
        <v>0.46</v>
      </c>
      <c r="H34" s="139">
        <v>0.45</v>
      </c>
      <c r="I34" s="139">
        <v>0.45</v>
      </c>
      <c r="J34" s="139">
        <v>0.43</v>
      </c>
      <c r="K34" s="139">
        <v>0.43</v>
      </c>
      <c r="L34" s="139">
        <v>0.43</v>
      </c>
      <c r="M34" s="139">
        <v>0.42</v>
      </c>
      <c r="N34" s="208">
        <v>0.39500000000000002</v>
      </c>
    </row>
    <row r="35" spans="1:14" x14ac:dyDescent="0.2">
      <c r="A35" s="3" t="s">
        <v>47</v>
      </c>
      <c r="B35" s="139">
        <v>0.46</v>
      </c>
      <c r="C35" s="83">
        <v>0.46</v>
      </c>
      <c r="D35" s="139">
        <v>0.46</v>
      </c>
      <c r="E35" s="139">
        <v>0.46</v>
      </c>
      <c r="F35" s="139">
        <v>0.46</v>
      </c>
      <c r="G35" s="139">
        <v>0.46</v>
      </c>
      <c r="H35" s="139">
        <v>0.45</v>
      </c>
      <c r="I35" s="139">
        <v>0.45</v>
      </c>
      <c r="J35" s="139">
        <v>0.43</v>
      </c>
      <c r="K35" s="139">
        <v>0.43</v>
      </c>
      <c r="L35" s="139">
        <v>0.43</v>
      </c>
      <c r="M35" s="139">
        <v>0.42</v>
      </c>
      <c r="N35" s="208">
        <v>0.39500000000000002</v>
      </c>
    </row>
    <row r="36" spans="1:14" x14ac:dyDescent="0.2">
      <c r="A36" s="3" t="s">
        <v>48</v>
      </c>
      <c r="B36" s="139">
        <v>0.46</v>
      </c>
      <c r="C36" s="83">
        <v>0.46</v>
      </c>
      <c r="D36" s="139">
        <v>0.46</v>
      </c>
      <c r="E36" s="139">
        <v>0.46</v>
      </c>
      <c r="F36" s="139">
        <v>0.46</v>
      </c>
      <c r="G36" s="139">
        <v>0.46</v>
      </c>
      <c r="H36" s="139">
        <v>0.45</v>
      </c>
      <c r="I36" s="139">
        <v>0.45</v>
      </c>
      <c r="J36" s="139">
        <v>0.43</v>
      </c>
      <c r="K36" s="139">
        <v>0.43</v>
      </c>
      <c r="L36" s="139">
        <v>0.43</v>
      </c>
      <c r="M36" s="139">
        <v>0.42</v>
      </c>
      <c r="N36" s="208">
        <v>0.39500000000000002</v>
      </c>
    </row>
    <row r="37" spans="1:14" x14ac:dyDescent="0.2">
      <c r="A37" s="3" t="s">
        <v>49</v>
      </c>
      <c r="B37" s="139">
        <v>0.46</v>
      </c>
      <c r="C37" s="83">
        <v>0.46</v>
      </c>
      <c r="D37" s="139">
        <v>0.46</v>
      </c>
      <c r="E37" s="139">
        <v>0.46</v>
      </c>
      <c r="F37" s="139">
        <v>0.46</v>
      </c>
      <c r="G37" s="139">
        <v>0.46</v>
      </c>
      <c r="H37" s="139">
        <v>0.45</v>
      </c>
      <c r="I37" s="139">
        <v>0.45</v>
      </c>
      <c r="J37" s="139">
        <v>0.43</v>
      </c>
      <c r="K37" s="139">
        <v>0.43</v>
      </c>
      <c r="L37" s="139">
        <v>0.43</v>
      </c>
      <c r="M37" s="139">
        <v>0.42</v>
      </c>
      <c r="N37" s="208">
        <v>0.39500000000000002</v>
      </c>
    </row>
    <row r="38" spans="1:14" x14ac:dyDescent="0.2">
      <c r="A38" s="3" t="s">
        <v>50</v>
      </c>
      <c r="B38" s="139">
        <v>0.46</v>
      </c>
      <c r="C38" s="83">
        <v>0.46</v>
      </c>
      <c r="D38" s="139">
        <v>0.46</v>
      </c>
      <c r="E38" s="139">
        <v>0.46</v>
      </c>
      <c r="F38" s="139">
        <v>0.46</v>
      </c>
      <c r="G38" s="139">
        <v>0.46</v>
      </c>
      <c r="H38" s="139">
        <v>0.45</v>
      </c>
      <c r="I38" s="139">
        <v>0.45</v>
      </c>
      <c r="J38" s="139">
        <v>0.43</v>
      </c>
      <c r="K38" s="139">
        <v>0.43</v>
      </c>
      <c r="L38" s="139">
        <v>0.43</v>
      </c>
      <c r="M38" s="139">
        <v>0.42</v>
      </c>
      <c r="N38" s="208">
        <v>0.39500000000000002</v>
      </c>
    </row>
    <row r="39" spans="1:14" x14ac:dyDescent="0.2">
      <c r="A39" s="3" t="s">
        <v>51</v>
      </c>
      <c r="B39" s="139">
        <v>0.46</v>
      </c>
      <c r="C39" s="83">
        <v>0.46</v>
      </c>
      <c r="D39" s="139">
        <v>0.46</v>
      </c>
      <c r="E39" s="139">
        <v>0.46</v>
      </c>
      <c r="F39" s="139">
        <v>0.46</v>
      </c>
      <c r="G39" s="139">
        <v>0.46</v>
      </c>
      <c r="H39" s="139">
        <v>0.45</v>
      </c>
      <c r="I39" s="139">
        <v>0.45</v>
      </c>
      <c r="J39" s="139">
        <v>0.43</v>
      </c>
      <c r="K39" s="139">
        <v>0.43</v>
      </c>
      <c r="L39" s="139">
        <v>0.43</v>
      </c>
      <c r="M39" s="139">
        <v>0.42</v>
      </c>
      <c r="N39" s="208">
        <v>0.39500000000000002</v>
      </c>
    </row>
    <row r="40" spans="1:14" x14ac:dyDescent="0.2">
      <c r="A40" s="5"/>
      <c r="B40" s="85"/>
      <c r="C40" s="86"/>
      <c r="D40" s="87"/>
      <c r="E40" s="87"/>
      <c r="F40" s="87"/>
      <c r="G40" s="88"/>
      <c r="H40" s="85"/>
      <c r="I40" s="85"/>
      <c r="J40" s="85"/>
      <c r="K40" s="85"/>
      <c r="L40" s="85"/>
      <c r="M40" s="85"/>
      <c r="N40" s="132"/>
    </row>
    <row r="41" spans="1:14" ht="15" x14ac:dyDescent="0.25">
      <c r="A41" s="7" t="s">
        <v>16</v>
      </c>
      <c r="B41" s="81"/>
      <c r="C41" s="84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132"/>
    </row>
    <row r="42" spans="1:14" x14ac:dyDescent="0.2">
      <c r="A42" s="16" t="s">
        <v>52</v>
      </c>
      <c r="B42" s="139">
        <v>0.45</v>
      </c>
      <c r="C42" s="139">
        <v>0.45</v>
      </c>
      <c r="D42" s="139">
        <v>0.435</v>
      </c>
      <c r="E42" s="130">
        <v>0.435</v>
      </c>
      <c r="F42" s="130">
        <v>0.435</v>
      </c>
      <c r="G42" s="130">
        <v>0.435</v>
      </c>
      <c r="H42" s="130">
        <v>0.435</v>
      </c>
      <c r="I42" s="130">
        <v>0.435</v>
      </c>
      <c r="J42" s="130">
        <v>0.435</v>
      </c>
      <c r="K42" s="130">
        <v>0.435</v>
      </c>
      <c r="L42" s="130">
        <v>0.435</v>
      </c>
      <c r="M42" s="130">
        <v>0.435</v>
      </c>
      <c r="N42" s="160">
        <v>0.42</v>
      </c>
    </row>
    <row r="43" spans="1:14" x14ac:dyDescent="0.2">
      <c r="A43" s="16" t="s">
        <v>53</v>
      </c>
      <c r="B43" s="139">
        <v>0.49</v>
      </c>
      <c r="C43" s="139">
        <v>0.49</v>
      </c>
      <c r="D43" s="139">
        <v>0.44500000000000001</v>
      </c>
      <c r="E43" s="130">
        <v>0.44500000000000001</v>
      </c>
      <c r="F43" s="130">
        <v>0.44500000000000001</v>
      </c>
      <c r="G43" s="130">
        <v>0.44500000000000001</v>
      </c>
      <c r="H43" s="130">
        <v>0.44500000000000001</v>
      </c>
      <c r="I43" s="130">
        <v>0.44500000000000001</v>
      </c>
      <c r="J43" s="130">
        <v>0.44500000000000001</v>
      </c>
      <c r="K43" s="130">
        <v>0.44500000000000001</v>
      </c>
      <c r="L43" s="130">
        <v>0.44500000000000001</v>
      </c>
      <c r="M43" s="130">
        <v>0.44500000000000001</v>
      </c>
      <c r="N43" s="160">
        <v>0.42</v>
      </c>
    </row>
    <row r="44" spans="1:14" x14ac:dyDescent="0.2">
      <c r="A44" s="16" t="s">
        <v>54</v>
      </c>
      <c r="B44" s="139">
        <v>0.45</v>
      </c>
      <c r="C44" s="139">
        <v>0.45</v>
      </c>
      <c r="D44" s="139">
        <v>0.435</v>
      </c>
      <c r="E44" s="130">
        <v>0.435</v>
      </c>
      <c r="F44" s="130">
        <v>0.435</v>
      </c>
      <c r="G44" s="130">
        <v>0.435</v>
      </c>
      <c r="H44" s="130">
        <v>0.435</v>
      </c>
      <c r="I44" s="130">
        <v>0.435</v>
      </c>
      <c r="J44" s="130">
        <v>0.435</v>
      </c>
      <c r="K44" s="130">
        <v>0.435</v>
      </c>
      <c r="L44" s="130">
        <v>0.435</v>
      </c>
      <c r="M44" s="130">
        <v>0.435</v>
      </c>
      <c r="N44" s="160">
        <v>0.42</v>
      </c>
    </row>
    <row r="45" spans="1:14" x14ac:dyDescent="0.2">
      <c r="A45" s="16" t="s">
        <v>55</v>
      </c>
      <c r="B45" s="139">
        <v>0.45</v>
      </c>
      <c r="C45" s="139">
        <v>0.45</v>
      </c>
      <c r="D45" s="139">
        <v>0.435</v>
      </c>
      <c r="E45" s="130">
        <v>0.435</v>
      </c>
      <c r="F45" s="130">
        <v>0.435</v>
      </c>
      <c r="G45" s="130">
        <v>0.435</v>
      </c>
      <c r="H45" s="130">
        <v>0.435</v>
      </c>
      <c r="I45" s="130">
        <v>0.435</v>
      </c>
      <c r="J45" s="130">
        <v>0.435</v>
      </c>
      <c r="K45" s="130">
        <v>0.435</v>
      </c>
      <c r="L45" s="130">
        <v>0.435</v>
      </c>
      <c r="M45" s="130">
        <v>0.435</v>
      </c>
      <c r="N45" s="160">
        <v>0.42</v>
      </c>
    </row>
    <row r="46" spans="1:14" x14ac:dyDescent="0.2">
      <c r="A46" s="16" t="s">
        <v>56</v>
      </c>
      <c r="B46" s="139">
        <v>0.45</v>
      </c>
      <c r="C46" s="139">
        <v>0.45</v>
      </c>
      <c r="D46" s="139">
        <v>0.435</v>
      </c>
      <c r="E46" s="130">
        <v>0.435</v>
      </c>
      <c r="F46" s="130">
        <v>0.435</v>
      </c>
      <c r="G46" s="130">
        <v>0.435</v>
      </c>
      <c r="H46" s="130">
        <v>0.435</v>
      </c>
      <c r="I46" s="130">
        <v>0.435</v>
      </c>
      <c r="J46" s="130">
        <v>0.435</v>
      </c>
      <c r="K46" s="130">
        <v>0.435</v>
      </c>
      <c r="L46" s="130">
        <v>0.435</v>
      </c>
      <c r="M46" s="130">
        <v>0.435</v>
      </c>
      <c r="N46" s="160">
        <v>0.42</v>
      </c>
    </row>
    <row r="47" spans="1:14" x14ac:dyDescent="0.2">
      <c r="A47" s="16" t="s">
        <v>57</v>
      </c>
      <c r="B47" s="139">
        <v>0.49</v>
      </c>
      <c r="C47" s="139">
        <v>0.49</v>
      </c>
      <c r="D47" s="139">
        <v>0.44500000000000001</v>
      </c>
      <c r="E47" s="130">
        <v>0.44500000000000001</v>
      </c>
      <c r="F47" s="130">
        <v>0.44500000000000001</v>
      </c>
      <c r="G47" s="130">
        <v>0.44500000000000001</v>
      </c>
      <c r="H47" s="130">
        <v>0.44500000000000001</v>
      </c>
      <c r="I47" s="130">
        <v>0.44500000000000001</v>
      </c>
      <c r="J47" s="130">
        <v>0.44500000000000001</v>
      </c>
      <c r="K47" s="130">
        <v>0.44500000000000001</v>
      </c>
      <c r="L47" s="130">
        <v>0.44500000000000001</v>
      </c>
      <c r="M47" s="130">
        <v>0.44500000000000001</v>
      </c>
      <c r="N47" s="160">
        <v>0.42</v>
      </c>
    </row>
    <row r="48" spans="1:14" x14ac:dyDescent="0.2">
      <c r="A48" s="16" t="s">
        <v>58</v>
      </c>
      <c r="B48" s="139">
        <v>0.49</v>
      </c>
      <c r="C48" s="139">
        <v>0.49</v>
      </c>
      <c r="D48" s="139">
        <v>0.44500000000000001</v>
      </c>
      <c r="E48" s="130">
        <v>0.44500000000000001</v>
      </c>
      <c r="F48" s="130">
        <v>0.44500000000000001</v>
      </c>
      <c r="G48" s="130">
        <v>0.44500000000000001</v>
      </c>
      <c r="H48" s="130">
        <v>0.44500000000000001</v>
      </c>
      <c r="I48" s="130">
        <v>0.44500000000000001</v>
      </c>
      <c r="J48" s="130">
        <v>0.44500000000000001</v>
      </c>
      <c r="K48" s="130">
        <v>0.44500000000000001</v>
      </c>
      <c r="L48" s="130">
        <v>0.44500000000000001</v>
      </c>
      <c r="M48" s="130">
        <v>0.44500000000000001</v>
      </c>
      <c r="N48" s="160">
        <v>0.42</v>
      </c>
    </row>
    <row r="49" spans="1:14" x14ac:dyDescent="0.2">
      <c r="A49" s="16" t="s">
        <v>59</v>
      </c>
      <c r="B49" s="139">
        <v>0.45</v>
      </c>
      <c r="C49" s="139">
        <v>0.45</v>
      </c>
      <c r="D49" s="139">
        <v>0.435</v>
      </c>
      <c r="E49" s="130">
        <v>0.435</v>
      </c>
      <c r="F49" s="130">
        <v>0.435</v>
      </c>
      <c r="G49" s="130">
        <v>0.435</v>
      </c>
      <c r="H49" s="130">
        <v>0.435</v>
      </c>
      <c r="I49" s="130">
        <v>0.435</v>
      </c>
      <c r="J49" s="130">
        <v>0.435</v>
      </c>
      <c r="K49" s="130">
        <v>0.435</v>
      </c>
      <c r="L49" s="130">
        <v>0.435</v>
      </c>
      <c r="M49" s="130">
        <v>0.435</v>
      </c>
      <c r="N49" s="160">
        <v>0.42</v>
      </c>
    </row>
    <row r="50" spans="1:14" x14ac:dyDescent="0.2">
      <c r="A50" s="16" t="s">
        <v>60</v>
      </c>
      <c r="B50" s="139">
        <v>0.45</v>
      </c>
      <c r="C50" s="139">
        <v>0.45</v>
      </c>
      <c r="D50" s="139">
        <v>0.435</v>
      </c>
      <c r="E50" s="130">
        <v>0.435</v>
      </c>
      <c r="F50" s="130">
        <v>0.435</v>
      </c>
      <c r="G50" s="130">
        <v>0.435</v>
      </c>
      <c r="H50" s="130">
        <v>0.435</v>
      </c>
      <c r="I50" s="130">
        <v>0.435</v>
      </c>
      <c r="J50" s="130">
        <v>0.435</v>
      </c>
      <c r="K50" s="130">
        <v>0.435</v>
      </c>
      <c r="L50" s="130">
        <v>0.435</v>
      </c>
      <c r="M50" s="130">
        <v>0.435</v>
      </c>
      <c r="N50" s="160">
        <v>0.42</v>
      </c>
    </row>
    <row r="51" spans="1:14" x14ac:dyDescent="0.2">
      <c r="A51" s="16" t="s">
        <v>61</v>
      </c>
      <c r="B51" s="139">
        <v>0.45</v>
      </c>
      <c r="C51" s="139">
        <v>0.45</v>
      </c>
      <c r="D51" s="139">
        <v>0.435</v>
      </c>
      <c r="E51" s="130">
        <v>0.435</v>
      </c>
      <c r="F51" s="130">
        <v>0.435</v>
      </c>
      <c r="G51" s="130">
        <v>0.435</v>
      </c>
      <c r="H51" s="130">
        <v>0.435</v>
      </c>
      <c r="I51" s="130">
        <v>0.435</v>
      </c>
      <c r="J51" s="130">
        <v>0.435</v>
      </c>
      <c r="K51" s="130">
        <v>0.435</v>
      </c>
      <c r="L51" s="130">
        <v>0.435</v>
      </c>
      <c r="M51" s="130">
        <v>0.435</v>
      </c>
      <c r="N51" s="160">
        <v>0.42</v>
      </c>
    </row>
    <row r="52" spans="1:14" x14ac:dyDescent="0.2">
      <c r="A52" s="16" t="s">
        <v>62</v>
      </c>
      <c r="B52" s="139">
        <v>0.45</v>
      </c>
      <c r="C52" s="139">
        <v>0.45</v>
      </c>
      <c r="D52" s="139">
        <v>0.435</v>
      </c>
      <c r="E52" s="130">
        <v>0.435</v>
      </c>
      <c r="F52" s="130">
        <v>0.435</v>
      </c>
      <c r="G52" s="130">
        <v>0.435</v>
      </c>
      <c r="H52" s="130">
        <v>0.435</v>
      </c>
      <c r="I52" s="130">
        <v>0.435</v>
      </c>
      <c r="J52" s="130">
        <v>0.435</v>
      </c>
      <c r="K52" s="130">
        <v>0.435</v>
      </c>
      <c r="L52" s="130">
        <v>0.435</v>
      </c>
      <c r="M52" s="130">
        <v>0.435</v>
      </c>
      <c r="N52" s="160">
        <v>0.42</v>
      </c>
    </row>
    <row r="53" spans="1:14" x14ac:dyDescent="0.2">
      <c r="A53" s="16" t="s">
        <v>63</v>
      </c>
      <c r="B53" s="139">
        <v>0.49</v>
      </c>
      <c r="C53" s="139">
        <v>0.49</v>
      </c>
      <c r="D53" s="139">
        <v>0.44500000000000001</v>
      </c>
      <c r="E53" s="130">
        <v>0.44500000000000001</v>
      </c>
      <c r="F53" s="130">
        <v>0.44500000000000001</v>
      </c>
      <c r="G53" s="130">
        <v>0.44500000000000001</v>
      </c>
      <c r="H53" s="130">
        <v>0.44500000000000001</v>
      </c>
      <c r="I53" s="130">
        <v>0.44500000000000001</v>
      </c>
      <c r="J53" s="130">
        <v>0.44500000000000001</v>
      </c>
      <c r="K53" s="130">
        <v>0.44500000000000001</v>
      </c>
      <c r="L53" s="130">
        <v>0.44500000000000001</v>
      </c>
      <c r="M53" s="130">
        <v>0.44500000000000001</v>
      </c>
      <c r="N53" s="160">
        <v>0.42</v>
      </c>
    </row>
    <row r="54" spans="1:14" x14ac:dyDescent="0.2">
      <c r="A54" s="16" t="s">
        <v>64</v>
      </c>
      <c r="B54" s="139">
        <v>0.45</v>
      </c>
      <c r="C54" s="139">
        <v>0.45</v>
      </c>
      <c r="D54" s="139">
        <v>0.435</v>
      </c>
      <c r="E54" s="130">
        <v>0.435</v>
      </c>
      <c r="F54" s="130">
        <v>0.435</v>
      </c>
      <c r="G54" s="130">
        <v>0.435</v>
      </c>
      <c r="H54" s="130">
        <v>0.435</v>
      </c>
      <c r="I54" s="130">
        <v>0.435</v>
      </c>
      <c r="J54" s="130">
        <v>0.435</v>
      </c>
      <c r="K54" s="130">
        <v>0.435</v>
      </c>
      <c r="L54" s="130">
        <v>0.435</v>
      </c>
      <c r="M54" s="130">
        <v>0.435</v>
      </c>
      <c r="N54" s="160">
        <v>0.42</v>
      </c>
    </row>
    <row r="55" spans="1:14" x14ac:dyDescent="0.2">
      <c r="A55" s="16" t="s">
        <v>65</v>
      </c>
      <c r="B55" s="139">
        <v>0.45</v>
      </c>
      <c r="C55" s="139">
        <v>0.45</v>
      </c>
      <c r="D55" s="139">
        <v>0.435</v>
      </c>
      <c r="E55" s="130">
        <v>0.435</v>
      </c>
      <c r="F55" s="130">
        <v>0.435</v>
      </c>
      <c r="G55" s="130">
        <v>0.435</v>
      </c>
      <c r="H55" s="130">
        <v>0.435</v>
      </c>
      <c r="I55" s="130">
        <v>0.435</v>
      </c>
      <c r="J55" s="130">
        <v>0.435</v>
      </c>
      <c r="K55" s="130">
        <v>0.435</v>
      </c>
      <c r="L55" s="130">
        <v>0.435</v>
      </c>
      <c r="M55" s="130">
        <v>0.435</v>
      </c>
      <c r="N55" s="160">
        <v>0.42</v>
      </c>
    </row>
    <row r="56" spans="1:14" x14ac:dyDescent="0.2">
      <c r="A56" s="16" t="s">
        <v>66</v>
      </c>
      <c r="B56" s="139">
        <v>0.49</v>
      </c>
      <c r="C56" s="139">
        <v>0.49</v>
      </c>
      <c r="D56" s="139">
        <v>0.44500000000000001</v>
      </c>
      <c r="E56" s="130">
        <v>0.44500000000000001</v>
      </c>
      <c r="F56" s="130">
        <v>0.44500000000000001</v>
      </c>
      <c r="G56" s="130">
        <v>0.44500000000000001</v>
      </c>
      <c r="H56" s="130">
        <v>0.44500000000000001</v>
      </c>
      <c r="I56" s="130">
        <v>0.44500000000000001</v>
      </c>
      <c r="J56" s="130">
        <v>0.44500000000000001</v>
      </c>
      <c r="K56" s="130">
        <v>0.44500000000000001</v>
      </c>
      <c r="L56" s="130">
        <v>0.44500000000000001</v>
      </c>
      <c r="M56" s="130">
        <v>0.44500000000000001</v>
      </c>
      <c r="N56" s="160">
        <v>0.42</v>
      </c>
    </row>
    <row r="57" spans="1:14" x14ac:dyDescent="0.2">
      <c r="A57" s="16" t="s">
        <v>67</v>
      </c>
      <c r="B57" s="139">
        <v>0.45</v>
      </c>
      <c r="C57" s="139">
        <v>0.45</v>
      </c>
      <c r="D57" s="139">
        <v>0.435</v>
      </c>
      <c r="E57" s="130">
        <v>0.435</v>
      </c>
      <c r="F57" s="130">
        <v>0.435</v>
      </c>
      <c r="G57" s="130">
        <v>0.435</v>
      </c>
      <c r="H57" s="130">
        <v>0.435</v>
      </c>
      <c r="I57" s="130">
        <v>0.435</v>
      </c>
      <c r="J57" s="130">
        <v>0.435</v>
      </c>
      <c r="K57" s="130">
        <v>0.435</v>
      </c>
      <c r="L57" s="130">
        <v>0.435</v>
      </c>
      <c r="M57" s="130">
        <v>0.435</v>
      </c>
      <c r="N57" s="160">
        <v>0.42</v>
      </c>
    </row>
    <row r="58" spans="1:14" x14ac:dyDescent="0.2">
      <c r="A58" s="16" t="s">
        <v>68</v>
      </c>
      <c r="B58" s="139">
        <v>0.45</v>
      </c>
      <c r="C58" s="139">
        <v>0.45</v>
      </c>
      <c r="D58" s="139">
        <v>0.435</v>
      </c>
      <c r="E58" s="130">
        <v>0.435</v>
      </c>
      <c r="F58" s="130">
        <v>0.435</v>
      </c>
      <c r="G58" s="130">
        <v>0.435</v>
      </c>
      <c r="H58" s="130">
        <v>0.435</v>
      </c>
      <c r="I58" s="130">
        <v>0.435</v>
      </c>
      <c r="J58" s="130">
        <v>0.435</v>
      </c>
      <c r="K58" s="130">
        <v>0.435</v>
      </c>
      <c r="L58" s="130">
        <v>0.435</v>
      </c>
      <c r="M58" s="130">
        <v>0.435</v>
      </c>
      <c r="N58" s="160">
        <v>0.42</v>
      </c>
    </row>
    <row r="59" spans="1:14" x14ac:dyDescent="0.2">
      <c r="A59" s="16" t="s">
        <v>69</v>
      </c>
      <c r="B59" s="139">
        <v>0.45</v>
      </c>
      <c r="C59" s="139">
        <v>0.45</v>
      </c>
      <c r="D59" s="139">
        <v>0.435</v>
      </c>
      <c r="E59" s="130">
        <v>0.435</v>
      </c>
      <c r="F59" s="130">
        <v>0.435</v>
      </c>
      <c r="G59" s="130">
        <v>0.435</v>
      </c>
      <c r="H59" s="130">
        <v>0.435</v>
      </c>
      <c r="I59" s="130">
        <v>0.435</v>
      </c>
      <c r="J59" s="130">
        <v>0.435</v>
      </c>
      <c r="K59" s="130">
        <v>0.435</v>
      </c>
      <c r="L59" s="130">
        <v>0.435</v>
      </c>
      <c r="M59" s="130">
        <v>0.435</v>
      </c>
      <c r="N59" s="160">
        <v>0.42</v>
      </c>
    </row>
    <row r="60" spans="1:14" x14ac:dyDescent="0.2">
      <c r="A60" s="16" t="s">
        <v>70</v>
      </c>
      <c r="B60" s="139">
        <v>0.49</v>
      </c>
      <c r="C60" s="139">
        <v>0.49</v>
      </c>
      <c r="D60" s="139">
        <v>0.44500000000000001</v>
      </c>
      <c r="E60" s="130">
        <v>0.44500000000000001</v>
      </c>
      <c r="F60" s="130">
        <v>0.44500000000000001</v>
      </c>
      <c r="G60" s="130">
        <v>0.44500000000000001</v>
      </c>
      <c r="H60" s="130">
        <v>0.44500000000000001</v>
      </c>
      <c r="I60" s="130">
        <v>0.44500000000000001</v>
      </c>
      <c r="J60" s="130">
        <v>0.44500000000000001</v>
      </c>
      <c r="K60" s="130">
        <v>0.44500000000000001</v>
      </c>
      <c r="L60" s="130">
        <v>0.44500000000000001</v>
      </c>
      <c r="M60" s="130">
        <v>0.44500000000000001</v>
      </c>
      <c r="N60" s="160">
        <v>0.42</v>
      </c>
    </row>
    <row r="61" spans="1:14" x14ac:dyDescent="0.2">
      <c r="A61" s="16" t="s">
        <v>71</v>
      </c>
      <c r="B61" s="139">
        <v>0.45</v>
      </c>
      <c r="C61" s="139">
        <v>0.45</v>
      </c>
      <c r="D61" s="139">
        <v>0.435</v>
      </c>
      <c r="E61" s="130">
        <v>0.435</v>
      </c>
      <c r="F61" s="130">
        <v>0.435</v>
      </c>
      <c r="G61" s="130">
        <v>0.435</v>
      </c>
      <c r="H61" s="130">
        <v>0.435</v>
      </c>
      <c r="I61" s="130">
        <v>0.435</v>
      </c>
      <c r="J61" s="130">
        <v>0.435</v>
      </c>
      <c r="K61" s="130">
        <v>0.435</v>
      </c>
      <c r="L61" s="130">
        <v>0.435</v>
      </c>
      <c r="M61" s="130">
        <v>0.435</v>
      </c>
      <c r="N61" s="160">
        <v>0.42</v>
      </c>
    </row>
    <row r="62" spans="1:14" x14ac:dyDescent="0.2">
      <c r="A62" s="16" t="s">
        <v>72</v>
      </c>
      <c r="B62" s="139">
        <v>0.45</v>
      </c>
      <c r="C62" s="139">
        <v>0.45</v>
      </c>
      <c r="D62" s="139">
        <v>0.435</v>
      </c>
      <c r="E62" s="130">
        <v>0.435</v>
      </c>
      <c r="F62" s="130">
        <v>0.435</v>
      </c>
      <c r="G62" s="130">
        <v>0.435</v>
      </c>
      <c r="H62" s="130">
        <v>0.435</v>
      </c>
      <c r="I62" s="130">
        <v>0.435</v>
      </c>
      <c r="J62" s="130">
        <v>0.435</v>
      </c>
      <c r="K62" s="130">
        <v>0.435</v>
      </c>
      <c r="L62" s="130">
        <v>0.435</v>
      </c>
      <c r="M62" s="130">
        <v>0.435</v>
      </c>
      <c r="N62" s="160">
        <v>0.42</v>
      </c>
    </row>
    <row r="63" spans="1:14" x14ac:dyDescent="0.2">
      <c r="A63" s="16" t="s">
        <v>73</v>
      </c>
      <c r="B63" s="139">
        <v>0.49</v>
      </c>
      <c r="C63" s="139">
        <v>0.49</v>
      </c>
      <c r="D63" s="139">
        <v>0.44500000000000001</v>
      </c>
      <c r="E63" s="130">
        <v>0.44500000000000001</v>
      </c>
      <c r="F63" s="130">
        <v>0.44500000000000001</v>
      </c>
      <c r="G63" s="130">
        <v>0.44500000000000001</v>
      </c>
      <c r="H63" s="130">
        <v>0.44500000000000001</v>
      </c>
      <c r="I63" s="130">
        <v>0.44500000000000001</v>
      </c>
      <c r="J63" s="130">
        <v>0.44500000000000001</v>
      </c>
      <c r="K63" s="130">
        <v>0.44500000000000001</v>
      </c>
      <c r="L63" s="130">
        <v>0.44500000000000001</v>
      </c>
      <c r="M63" s="130">
        <v>0.44500000000000001</v>
      </c>
      <c r="N63" s="160">
        <v>0.42</v>
      </c>
    </row>
    <row r="64" spans="1:14" x14ac:dyDescent="0.2">
      <c r="A64" s="16" t="s">
        <v>1</v>
      </c>
      <c r="B64" s="139">
        <v>0.45</v>
      </c>
      <c r="C64" s="139">
        <v>0.45</v>
      </c>
      <c r="D64" s="139">
        <v>0.435</v>
      </c>
      <c r="E64" s="130">
        <v>0.435</v>
      </c>
      <c r="F64" s="130">
        <v>0.435</v>
      </c>
      <c r="G64" s="130">
        <v>0.435</v>
      </c>
      <c r="H64" s="130">
        <v>0.435</v>
      </c>
      <c r="I64" s="130">
        <v>0.435</v>
      </c>
      <c r="J64" s="130">
        <v>0.435</v>
      </c>
      <c r="K64" s="130">
        <v>0.435</v>
      </c>
      <c r="L64" s="130">
        <v>0.435</v>
      </c>
      <c r="M64" s="130">
        <v>0.435</v>
      </c>
      <c r="N64" s="160">
        <v>0.42</v>
      </c>
    </row>
    <row r="65" spans="1:14" x14ac:dyDescent="0.2">
      <c r="A65" s="16" t="s">
        <v>74</v>
      </c>
      <c r="B65" s="139">
        <v>0.45</v>
      </c>
      <c r="C65" s="139">
        <v>0.45</v>
      </c>
      <c r="D65" s="139">
        <v>0.435</v>
      </c>
      <c r="E65" s="130">
        <v>0.435</v>
      </c>
      <c r="F65" s="130">
        <v>0.435</v>
      </c>
      <c r="G65" s="130">
        <v>0.435</v>
      </c>
      <c r="H65" s="130">
        <v>0.435</v>
      </c>
      <c r="I65" s="130">
        <v>0.435</v>
      </c>
      <c r="J65" s="130">
        <v>0.435</v>
      </c>
      <c r="K65" s="130">
        <v>0.435</v>
      </c>
      <c r="L65" s="130">
        <v>0.435</v>
      </c>
      <c r="M65" s="130">
        <v>0.435</v>
      </c>
      <c r="N65" s="160">
        <v>0.42</v>
      </c>
    </row>
    <row r="66" spans="1:14" x14ac:dyDescent="0.2">
      <c r="A66" s="16" t="s">
        <v>75</v>
      </c>
      <c r="B66" s="139">
        <v>0.45</v>
      </c>
      <c r="C66" s="139">
        <v>0.45</v>
      </c>
      <c r="D66" s="139">
        <v>0.435</v>
      </c>
      <c r="E66" s="130">
        <v>0.435</v>
      </c>
      <c r="F66" s="130">
        <v>0.435</v>
      </c>
      <c r="G66" s="130">
        <v>0.435</v>
      </c>
      <c r="H66" s="130">
        <v>0.435</v>
      </c>
      <c r="I66" s="130">
        <v>0.435</v>
      </c>
      <c r="J66" s="130">
        <v>0.435</v>
      </c>
      <c r="K66" s="130">
        <v>0.435</v>
      </c>
      <c r="L66" s="130">
        <v>0.435</v>
      </c>
      <c r="M66" s="130">
        <v>0.435</v>
      </c>
      <c r="N66" s="160">
        <v>0.42</v>
      </c>
    </row>
    <row r="67" spans="1:14" x14ac:dyDescent="0.2">
      <c r="A67" s="16" t="s">
        <v>76</v>
      </c>
      <c r="B67" s="139">
        <v>0.45</v>
      </c>
      <c r="C67" s="139">
        <v>0.45</v>
      </c>
      <c r="D67" s="139">
        <v>0.435</v>
      </c>
      <c r="E67" s="130">
        <v>0.435</v>
      </c>
      <c r="F67" s="130">
        <v>0.435</v>
      </c>
      <c r="G67" s="130">
        <v>0.435</v>
      </c>
      <c r="H67" s="130">
        <v>0.435</v>
      </c>
      <c r="I67" s="130">
        <v>0.435</v>
      </c>
      <c r="J67" s="130">
        <v>0.435</v>
      </c>
      <c r="K67" s="130">
        <v>0.435</v>
      </c>
      <c r="L67" s="130">
        <v>0.435</v>
      </c>
      <c r="M67" s="130">
        <v>0.435</v>
      </c>
      <c r="N67" s="160">
        <v>0.42</v>
      </c>
    </row>
    <row r="68" spans="1:14" x14ac:dyDescent="0.2">
      <c r="A68" s="16" t="s">
        <v>77</v>
      </c>
      <c r="B68" s="139">
        <v>0.45</v>
      </c>
      <c r="C68" s="139">
        <v>0.45</v>
      </c>
      <c r="D68" s="139">
        <v>0.435</v>
      </c>
      <c r="E68" s="130">
        <v>0.435</v>
      </c>
      <c r="F68" s="130">
        <v>0.435</v>
      </c>
      <c r="G68" s="130">
        <v>0.435</v>
      </c>
      <c r="H68" s="130">
        <v>0.435</v>
      </c>
      <c r="I68" s="130">
        <v>0.435</v>
      </c>
      <c r="J68" s="130">
        <v>0.435</v>
      </c>
      <c r="K68" s="130">
        <v>0.435</v>
      </c>
      <c r="L68" s="130">
        <v>0.435</v>
      </c>
      <c r="M68" s="130">
        <v>0.435</v>
      </c>
      <c r="N68" s="160">
        <v>0.42</v>
      </c>
    </row>
    <row r="69" spans="1:14" x14ac:dyDescent="0.2">
      <c r="A69" s="16" t="s">
        <v>78</v>
      </c>
      <c r="B69" s="139">
        <v>0.45</v>
      </c>
      <c r="C69" s="139">
        <v>0.45</v>
      </c>
      <c r="D69" s="139">
        <v>0.435</v>
      </c>
      <c r="E69" s="130">
        <v>0.435</v>
      </c>
      <c r="F69" s="130">
        <v>0.435</v>
      </c>
      <c r="G69" s="130">
        <v>0.435</v>
      </c>
      <c r="H69" s="130">
        <v>0.435</v>
      </c>
      <c r="I69" s="130">
        <v>0.435</v>
      </c>
      <c r="J69" s="130">
        <v>0.435</v>
      </c>
      <c r="K69" s="130">
        <v>0.435</v>
      </c>
      <c r="L69" s="130">
        <v>0.435</v>
      </c>
      <c r="M69" s="130">
        <v>0.435</v>
      </c>
      <c r="N69" s="160">
        <v>0.42</v>
      </c>
    </row>
    <row r="70" spans="1:14" x14ac:dyDescent="0.2">
      <c r="A70" s="16" t="s">
        <v>79</v>
      </c>
      <c r="B70" s="139">
        <v>0.49</v>
      </c>
      <c r="C70" s="139">
        <v>0.49</v>
      </c>
      <c r="D70" s="139">
        <v>0.44500000000000001</v>
      </c>
      <c r="E70" s="130">
        <v>0.44500000000000001</v>
      </c>
      <c r="F70" s="130">
        <v>0.44500000000000001</v>
      </c>
      <c r="G70" s="130">
        <v>0.44500000000000001</v>
      </c>
      <c r="H70" s="130">
        <v>0.44500000000000001</v>
      </c>
      <c r="I70" s="130">
        <v>0.44500000000000001</v>
      </c>
      <c r="J70" s="130">
        <v>0.44500000000000001</v>
      </c>
      <c r="K70" s="130">
        <v>0.44500000000000001</v>
      </c>
      <c r="L70" s="130">
        <v>0.44500000000000001</v>
      </c>
      <c r="M70" s="130">
        <v>0.44500000000000001</v>
      </c>
      <c r="N70" s="160">
        <v>0.42</v>
      </c>
    </row>
    <row r="71" spans="1:14" x14ac:dyDescent="0.2">
      <c r="A71" s="16" t="s">
        <v>80</v>
      </c>
      <c r="B71" s="139">
        <v>0.49</v>
      </c>
      <c r="C71" s="139">
        <v>0.49</v>
      </c>
      <c r="D71" s="139">
        <v>0.44500000000000001</v>
      </c>
      <c r="E71" s="130">
        <v>0.44500000000000001</v>
      </c>
      <c r="F71" s="130">
        <v>0.44500000000000001</v>
      </c>
      <c r="G71" s="130">
        <v>0.44500000000000001</v>
      </c>
      <c r="H71" s="130">
        <v>0.44500000000000001</v>
      </c>
      <c r="I71" s="130">
        <v>0.44500000000000001</v>
      </c>
      <c r="J71" s="130">
        <v>0.44500000000000001</v>
      </c>
      <c r="K71" s="130">
        <v>0.44500000000000001</v>
      </c>
      <c r="L71" s="130">
        <v>0.44500000000000001</v>
      </c>
      <c r="M71" s="130">
        <v>0.44500000000000001</v>
      </c>
      <c r="N71" s="160">
        <v>0.42</v>
      </c>
    </row>
    <row r="72" spans="1:14" x14ac:dyDescent="0.2">
      <c r="A72" s="16" t="s">
        <v>81</v>
      </c>
      <c r="B72" s="139">
        <v>0.49</v>
      </c>
      <c r="C72" s="139">
        <v>0.49</v>
      </c>
      <c r="D72" s="139">
        <v>0.44500000000000001</v>
      </c>
      <c r="E72" s="130">
        <v>0.44500000000000001</v>
      </c>
      <c r="F72" s="130">
        <v>0.44500000000000001</v>
      </c>
      <c r="G72" s="130">
        <v>0.44500000000000001</v>
      </c>
      <c r="H72" s="130">
        <v>0.44500000000000001</v>
      </c>
      <c r="I72" s="130">
        <v>0.44500000000000001</v>
      </c>
      <c r="J72" s="130">
        <v>0.44500000000000001</v>
      </c>
      <c r="K72" s="130">
        <v>0.44500000000000001</v>
      </c>
      <c r="L72" s="130">
        <v>0.44500000000000001</v>
      </c>
      <c r="M72" s="130">
        <v>0.44500000000000001</v>
      </c>
      <c r="N72" s="160">
        <v>0.42</v>
      </c>
    </row>
    <row r="73" spans="1:14" x14ac:dyDescent="0.2">
      <c r="A73" s="16" t="s">
        <v>82</v>
      </c>
      <c r="B73" s="139">
        <v>0.45</v>
      </c>
      <c r="C73" s="139">
        <v>0.45</v>
      </c>
      <c r="D73" s="139">
        <v>0.435</v>
      </c>
      <c r="E73" s="130">
        <v>0.435</v>
      </c>
      <c r="F73" s="130">
        <v>0.435</v>
      </c>
      <c r="G73" s="130">
        <v>0.435</v>
      </c>
      <c r="H73" s="130">
        <v>0.435</v>
      </c>
      <c r="I73" s="130">
        <v>0.435</v>
      </c>
      <c r="J73" s="130">
        <v>0.435</v>
      </c>
      <c r="K73" s="130">
        <v>0.435</v>
      </c>
      <c r="L73" s="130">
        <v>0.435</v>
      </c>
      <c r="M73" s="130">
        <v>0.435</v>
      </c>
      <c r="N73" s="160">
        <v>0.42</v>
      </c>
    </row>
    <row r="74" spans="1:14" x14ac:dyDescent="0.2">
      <c r="A74" s="16" t="s">
        <v>83</v>
      </c>
      <c r="B74" s="139">
        <v>0.45</v>
      </c>
      <c r="C74" s="139">
        <v>0.45</v>
      </c>
      <c r="D74" s="139">
        <v>0.435</v>
      </c>
      <c r="E74" s="130">
        <v>0.435</v>
      </c>
      <c r="F74" s="130">
        <v>0.435</v>
      </c>
      <c r="G74" s="130">
        <v>0.435</v>
      </c>
      <c r="H74" s="130">
        <v>0.435</v>
      </c>
      <c r="I74" s="130">
        <v>0.435</v>
      </c>
      <c r="J74" s="130">
        <v>0.435</v>
      </c>
      <c r="K74" s="130">
        <v>0.435</v>
      </c>
      <c r="L74" s="130">
        <v>0.435</v>
      </c>
      <c r="M74" s="130">
        <v>0.435</v>
      </c>
      <c r="N74" s="160">
        <v>0.42</v>
      </c>
    </row>
    <row r="75" spans="1:14" x14ac:dyDescent="0.2">
      <c r="A75" s="16" t="s">
        <v>84</v>
      </c>
      <c r="B75" s="139">
        <v>0.49</v>
      </c>
      <c r="C75" s="139">
        <v>0.49</v>
      </c>
      <c r="D75" s="139">
        <v>0.44500000000000001</v>
      </c>
      <c r="E75" s="130">
        <v>0.44500000000000001</v>
      </c>
      <c r="F75" s="130">
        <v>0.44500000000000001</v>
      </c>
      <c r="G75" s="130">
        <v>0.44500000000000001</v>
      </c>
      <c r="H75" s="130">
        <v>0.44500000000000001</v>
      </c>
      <c r="I75" s="130">
        <v>0.44500000000000001</v>
      </c>
      <c r="J75" s="130">
        <v>0.44500000000000001</v>
      </c>
      <c r="K75" s="130">
        <v>0.44500000000000001</v>
      </c>
      <c r="L75" s="130">
        <v>0.44500000000000001</v>
      </c>
      <c r="M75" s="130">
        <v>0.44500000000000001</v>
      </c>
      <c r="N75" s="160">
        <v>0.42</v>
      </c>
    </row>
    <row r="76" spans="1:14" x14ac:dyDescent="0.2">
      <c r="A76" s="16" t="s">
        <v>85</v>
      </c>
      <c r="B76" s="139">
        <v>0.49</v>
      </c>
      <c r="C76" s="139">
        <v>0.49</v>
      </c>
      <c r="D76" s="139">
        <v>0.44500000000000001</v>
      </c>
      <c r="E76" s="130">
        <v>0.44500000000000001</v>
      </c>
      <c r="F76" s="130">
        <v>0.44500000000000001</v>
      </c>
      <c r="G76" s="130">
        <v>0.44500000000000001</v>
      </c>
      <c r="H76" s="130">
        <v>0.44500000000000001</v>
      </c>
      <c r="I76" s="130">
        <v>0.44500000000000001</v>
      </c>
      <c r="J76" s="130">
        <v>0.44500000000000001</v>
      </c>
      <c r="K76" s="130">
        <v>0.44500000000000001</v>
      </c>
      <c r="L76" s="130">
        <v>0.44500000000000001</v>
      </c>
      <c r="M76" s="130">
        <v>0.44500000000000001</v>
      </c>
      <c r="N76" s="160">
        <v>0.42</v>
      </c>
    </row>
    <row r="77" spans="1:14" x14ac:dyDescent="0.2">
      <c r="A77" s="16" t="s">
        <v>86</v>
      </c>
      <c r="B77" s="139">
        <v>0.49</v>
      </c>
      <c r="C77" s="139">
        <v>0.49</v>
      </c>
      <c r="D77" s="139">
        <v>0.44500000000000001</v>
      </c>
      <c r="E77" s="130">
        <v>0.44500000000000001</v>
      </c>
      <c r="F77" s="130">
        <v>0.44500000000000001</v>
      </c>
      <c r="G77" s="130">
        <v>0.44500000000000001</v>
      </c>
      <c r="H77" s="130">
        <v>0.44500000000000001</v>
      </c>
      <c r="I77" s="130">
        <v>0.44500000000000001</v>
      </c>
      <c r="J77" s="130">
        <v>0.44500000000000001</v>
      </c>
      <c r="K77" s="130">
        <v>0.44500000000000001</v>
      </c>
      <c r="L77" s="130">
        <v>0.44500000000000001</v>
      </c>
      <c r="M77" s="130">
        <v>0.44500000000000001</v>
      </c>
      <c r="N77" s="160">
        <v>0.42</v>
      </c>
    </row>
    <row r="78" spans="1:14" x14ac:dyDescent="0.2">
      <c r="A78" s="16" t="s">
        <v>87</v>
      </c>
      <c r="B78" s="139">
        <v>0.49</v>
      </c>
      <c r="C78" s="139">
        <v>0.49</v>
      </c>
      <c r="D78" s="139">
        <v>0.44500000000000001</v>
      </c>
      <c r="E78" s="130">
        <v>0.44500000000000001</v>
      </c>
      <c r="F78" s="130">
        <v>0.44500000000000001</v>
      </c>
      <c r="G78" s="130">
        <v>0.44500000000000001</v>
      </c>
      <c r="H78" s="130">
        <v>0.44500000000000001</v>
      </c>
      <c r="I78" s="130">
        <v>0.44500000000000001</v>
      </c>
      <c r="J78" s="130">
        <v>0.44500000000000001</v>
      </c>
      <c r="K78" s="130">
        <v>0.44500000000000001</v>
      </c>
      <c r="L78" s="130">
        <v>0.44500000000000001</v>
      </c>
      <c r="M78" s="130">
        <v>0.44500000000000001</v>
      </c>
      <c r="N78" s="160">
        <v>0.42</v>
      </c>
    </row>
    <row r="79" spans="1:14" x14ac:dyDescent="0.2">
      <c r="A79" s="16" t="s">
        <v>88</v>
      </c>
      <c r="B79" s="139">
        <v>0.45</v>
      </c>
      <c r="C79" s="139">
        <v>0.45</v>
      </c>
      <c r="D79" s="139">
        <v>0.435</v>
      </c>
      <c r="E79" s="130">
        <v>0.435</v>
      </c>
      <c r="F79" s="130">
        <v>0.435</v>
      </c>
      <c r="G79" s="130">
        <v>0.435</v>
      </c>
      <c r="H79" s="130">
        <v>0.435</v>
      </c>
      <c r="I79" s="130">
        <v>0.435</v>
      </c>
      <c r="J79" s="130">
        <v>0.435</v>
      </c>
      <c r="K79" s="130">
        <v>0.435</v>
      </c>
      <c r="L79" s="130">
        <v>0.435</v>
      </c>
      <c r="M79" s="130">
        <v>0.435</v>
      </c>
      <c r="N79" s="160">
        <v>0.42</v>
      </c>
    </row>
    <row r="80" spans="1:14" x14ac:dyDescent="0.2">
      <c r="A80" s="16" t="s">
        <v>89</v>
      </c>
      <c r="B80" s="139">
        <v>0.45</v>
      </c>
      <c r="C80" s="139">
        <v>0.45</v>
      </c>
      <c r="D80" s="139">
        <v>0.435</v>
      </c>
      <c r="E80" s="130">
        <v>0.435</v>
      </c>
      <c r="F80" s="130">
        <v>0.435</v>
      </c>
      <c r="G80" s="130">
        <v>0.435</v>
      </c>
      <c r="H80" s="130">
        <v>0.435</v>
      </c>
      <c r="I80" s="130">
        <v>0.435</v>
      </c>
      <c r="J80" s="130">
        <v>0.435</v>
      </c>
      <c r="K80" s="130">
        <v>0.435</v>
      </c>
      <c r="L80" s="130">
        <v>0.435</v>
      </c>
      <c r="M80" s="130">
        <v>0.435</v>
      </c>
      <c r="N80" s="160">
        <v>0.42</v>
      </c>
    </row>
    <row r="81" spans="1:14" x14ac:dyDescent="0.2">
      <c r="A81" s="16" t="s">
        <v>90</v>
      </c>
      <c r="B81" s="139">
        <v>0.45</v>
      </c>
      <c r="C81" s="139">
        <v>0.45</v>
      </c>
      <c r="D81" s="139">
        <v>0.435</v>
      </c>
      <c r="E81" s="130">
        <v>0.435</v>
      </c>
      <c r="F81" s="130">
        <v>0.435</v>
      </c>
      <c r="G81" s="130">
        <v>0.435</v>
      </c>
      <c r="H81" s="130">
        <v>0.435</v>
      </c>
      <c r="I81" s="130">
        <v>0.435</v>
      </c>
      <c r="J81" s="130">
        <v>0.435</v>
      </c>
      <c r="K81" s="130">
        <v>0.435</v>
      </c>
      <c r="L81" s="130">
        <v>0.435</v>
      </c>
      <c r="M81" s="130">
        <v>0.435</v>
      </c>
      <c r="N81" s="160">
        <v>0.42</v>
      </c>
    </row>
    <row r="82" spans="1:14" x14ac:dyDescent="0.2">
      <c r="A82" s="16" t="s">
        <v>91</v>
      </c>
      <c r="B82" s="139">
        <v>0.49</v>
      </c>
      <c r="C82" s="139">
        <v>0.49</v>
      </c>
      <c r="D82" s="139">
        <v>0.44500000000000001</v>
      </c>
      <c r="E82" s="130">
        <v>0.44500000000000001</v>
      </c>
      <c r="F82" s="130">
        <v>0.44500000000000001</v>
      </c>
      <c r="G82" s="130">
        <v>0.44500000000000001</v>
      </c>
      <c r="H82" s="130">
        <v>0.44500000000000001</v>
      </c>
      <c r="I82" s="130">
        <v>0.44500000000000001</v>
      </c>
      <c r="J82" s="130">
        <v>0.44500000000000001</v>
      </c>
      <c r="K82" s="130">
        <v>0.44500000000000001</v>
      </c>
      <c r="L82" s="130">
        <v>0.44500000000000001</v>
      </c>
      <c r="M82" s="130">
        <v>0.44500000000000001</v>
      </c>
      <c r="N82" s="160">
        <v>0.42</v>
      </c>
    </row>
    <row r="83" spans="1:14" x14ac:dyDescent="0.2">
      <c r="A83" s="3"/>
      <c r="B83" s="89"/>
      <c r="C83" s="90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132"/>
    </row>
    <row r="84" spans="1:14" ht="15" x14ac:dyDescent="0.25">
      <c r="A84" s="6" t="s">
        <v>17</v>
      </c>
      <c r="B84" s="81"/>
      <c r="C84" s="84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132"/>
    </row>
    <row r="85" spans="1:14" x14ac:dyDescent="0.2">
      <c r="A85" s="16" t="s">
        <v>92</v>
      </c>
      <c r="B85" s="91">
        <v>0.47</v>
      </c>
      <c r="C85" s="92">
        <v>0.47</v>
      </c>
      <c r="D85" s="91">
        <v>0.47</v>
      </c>
      <c r="E85" s="91">
        <v>0.47</v>
      </c>
      <c r="F85" s="91">
        <v>0.45</v>
      </c>
      <c r="G85" s="91">
        <v>0.45</v>
      </c>
      <c r="H85" s="91">
        <v>0.45</v>
      </c>
      <c r="I85" s="91">
        <v>0.45</v>
      </c>
      <c r="J85" s="91">
        <v>0.435</v>
      </c>
      <c r="K85" s="91">
        <v>0.43</v>
      </c>
      <c r="L85" s="91">
        <v>0.39500000000000002</v>
      </c>
      <c r="M85" s="91">
        <v>0.4</v>
      </c>
      <c r="N85" s="160">
        <v>0.38</v>
      </c>
    </row>
    <row r="86" spans="1:14" x14ac:dyDescent="0.2">
      <c r="A86" s="16" t="s">
        <v>93</v>
      </c>
      <c r="B86" s="91">
        <v>0.39</v>
      </c>
      <c r="C86" s="91">
        <v>0.38</v>
      </c>
      <c r="D86" s="91">
        <v>0.38</v>
      </c>
      <c r="E86" s="91">
        <v>0.38</v>
      </c>
      <c r="F86" s="91">
        <v>0.38</v>
      </c>
      <c r="G86" s="91">
        <v>0.34</v>
      </c>
      <c r="H86" s="91">
        <v>0.38</v>
      </c>
      <c r="I86" s="91">
        <v>0.38</v>
      </c>
      <c r="J86" s="91">
        <v>0.39</v>
      </c>
      <c r="K86" s="91">
        <v>0.39500000000000002</v>
      </c>
      <c r="L86" s="91">
        <v>0.39500000000000002</v>
      </c>
      <c r="M86" s="91">
        <v>0.4</v>
      </c>
      <c r="N86" s="160">
        <v>0.38</v>
      </c>
    </row>
    <row r="87" spans="1:14" x14ac:dyDescent="0.2">
      <c r="A87" s="16" t="s">
        <v>94</v>
      </c>
      <c r="B87" s="91">
        <v>0.45</v>
      </c>
      <c r="C87" s="91">
        <v>0.45</v>
      </c>
      <c r="D87" s="91">
        <v>0.45</v>
      </c>
      <c r="E87" s="91">
        <v>0.45</v>
      </c>
      <c r="F87" s="91">
        <v>0.45</v>
      </c>
      <c r="G87" s="91">
        <v>0.45</v>
      </c>
      <c r="H87" s="91">
        <v>0.47499999999999998</v>
      </c>
      <c r="I87" s="91">
        <v>0.47499999999999998</v>
      </c>
      <c r="J87" s="91">
        <v>0.46</v>
      </c>
      <c r="K87" s="91">
        <v>0.45500000000000002</v>
      </c>
      <c r="L87" s="91">
        <v>0.45500000000000002</v>
      </c>
      <c r="M87" s="91">
        <v>0.45</v>
      </c>
      <c r="N87" s="160">
        <v>0.38</v>
      </c>
    </row>
    <row r="88" spans="1:14" x14ac:dyDescent="0.2">
      <c r="A88" s="16" t="s">
        <v>95</v>
      </c>
      <c r="B88" s="91">
        <v>0.47</v>
      </c>
      <c r="C88" s="91">
        <v>0.47</v>
      </c>
      <c r="D88" s="91">
        <v>0.47</v>
      </c>
      <c r="E88" s="91">
        <v>0.47</v>
      </c>
      <c r="F88" s="91">
        <v>0.45</v>
      </c>
      <c r="G88" s="91">
        <v>0.45</v>
      </c>
      <c r="H88" s="91">
        <v>0.45</v>
      </c>
      <c r="I88" s="91">
        <v>0.45</v>
      </c>
      <c r="J88" s="91">
        <v>0.435</v>
      </c>
      <c r="K88" s="91">
        <v>0.43</v>
      </c>
      <c r="L88" s="91">
        <v>0.39500000000000002</v>
      </c>
      <c r="M88" s="91">
        <v>0.4</v>
      </c>
      <c r="N88" s="160">
        <v>0.38</v>
      </c>
    </row>
    <row r="89" spans="1:14" x14ac:dyDescent="0.2">
      <c r="A89" s="16" t="s">
        <v>96</v>
      </c>
      <c r="B89" s="91">
        <v>0.47</v>
      </c>
      <c r="C89" s="91">
        <v>0.47</v>
      </c>
      <c r="D89" s="91">
        <v>0.47</v>
      </c>
      <c r="E89" s="91">
        <v>0.47</v>
      </c>
      <c r="F89" s="91">
        <v>0.45</v>
      </c>
      <c r="G89" s="91">
        <v>0.45</v>
      </c>
      <c r="H89" s="91">
        <v>0.45</v>
      </c>
      <c r="I89" s="91">
        <v>0.45</v>
      </c>
      <c r="J89" s="91">
        <v>0.435</v>
      </c>
      <c r="K89" s="91">
        <v>0.43</v>
      </c>
      <c r="L89" s="91">
        <v>0.39500000000000002</v>
      </c>
      <c r="M89" s="91">
        <v>0.4</v>
      </c>
      <c r="N89" s="160">
        <v>0.38</v>
      </c>
    </row>
    <row r="90" spans="1:14" x14ac:dyDescent="0.2">
      <c r="A90" s="16" t="s">
        <v>97</v>
      </c>
      <c r="B90" s="91">
        <v>0.45</v>
      </c>
      <c r="C90" s="91">
        <v>0.45</v>
      </c>
      <c r="D90" s="91">
        <v>0.45</v>
      </c>
      <c r="E90" s="91">
        <v>0.45</v>
      </c>
      <c r="F90" s="91">
        <v>0.45</v>
      </c>
      <c r="G90" s="91">
        <v>0.45</v>
      </c>
      <c r="H90" s="91">
        <v>0.47499999999999998</v>
      </c>
      <c r="I90" s="91">
        <v>0.47499999999999998</v>
      </c>
      <c r="J90" s="91">
        <v>0.46</v>
      </c>
      <c r="K90" s="91">
        <v>0.45500000000000002</v>
      </c>
      <c r="L90" s="91">
        <v>0.45500000000000002</v>
      </c>
      <c r="M90" s="91">
        <v>0.45</v>
      </c>
      <c r="N90" s="160">
        <v>0.38</v>
      </c>
    </row>
    <row r="91" spans="1:14" x14ac:dyDescent="0.2">
      <c r="A91" s="16" t="s">
        <v>98</v>
      </c>
      <c r="B91" s="91">
        <v>0.47</v>
      </c>
      <c r="C91" s="91">
        <v>0.47</v>
      </c>
      <c r="D91" s="91">
        <v>0.47</v>
      </c>
      <c r="E91" s="91">
        <v>0.47</v>
      </c>
      <c r="F91" s="91">
        <v>0.45</v>
      </c>
      <c r="G91" s="91">
        <v>0.45</v>
      </c>
      <c r="H91" s="91">
        <v>0.45</v>
      </c>
      <c r="I91" s="91">
        <v>0.45</v>
      </c>
      <c r="J91" s="91">
        <v>0.435</v>
      </c>
      <c r="K91" s="91">
        <v>0.43</v>
      </c>
      <c r="L91" s="91">
        <v>0.39500000000000002</v>
      </c>
      <c r="M91" s="91">
        <v>0.4</v>
      </c>
      <c r="N91" s="160">
        <v>0.38</v>
      </c>
    </row>
    <row r="92" spans="1:14" x14ac:dyDescent="0.2">
      <c r="A92" s="16" t="s">
        <v>99</v>
      </c>
      <c r="B92" s="91">
        <v>0.39</v>
      </c>
      <c r="C92" s="91">
        <v>0.38</v>
      </c>
      <c r="D92" s="91">
        <v>0.38</v>
      </c>
      <c r="E92" s="91">
        <v>0.38</v>
      </c>
      <c r="F92" s="91">
        <v>0.38</v>
      </c>
      <c r="G92" s="91">
        <v>0.34</v>
      </c>
      <c r="H92" s="91">
        <v>0.38</v>
      </c>
      <c r="I92" s="91">
        <v>0.38</v>
      </c>
      <c r="J92" s="91">
        <v>0.39</v>
      </c>
      <c r="K92" s="91">
        <v>0.39500000000000002</v>
      </c>
      <c r="L92" s="91">
        <v>0.39500000000000002</v>
      </c>
      <c r="M92" s="91">
        <v>0.4</v>
      </c>
      <c r="N92" s="160">
        <v>0.38</v>
      </c>
    </row>
    <row r="93" spans="1:14" x14ac:dyDescent="0.2">
      <c r="A93" s="16" t="s">
        <v>100</v>
      </c>
      <c r="B93" s="91">
        <v>0.47</v>
      </c>
      <c r="C93" s="91">
        <v>0.47</v>
      </c>
      <c r="D93" s="91">
        <v>0.47</v>
      </c>
      <c r="E93" s="91">
        <v>0.47</v>
      </c>
      <c r="F93" s="91">
        <v>0.45</v>
      </c>
      <c r="G93" s="91">
        <v>0.45</v>
      </c>
      <c r="H93" s="91">
        <v>0.45</v>
      </c>
      <c r="I93" s="91">
        <v>0.45</v>
      </c>
      <c r="J93" s="91">
        <v>0.435</v>
      </c>
      <c r="K93" s="91">
        <v>0.43</v>
      </c>
      <c r="L93" s="91">
        <v>0.39500000000000002</v>
      </c>
      <c r="M93" s="91">
        <v>0.4</v>
      </c>
      <c r="N93" s="160">
        <v>0.38</v>
      </c>
    </row>
    <row r="94" spans="1:14" x14ac:dyDescent="0.2">
      <c r="A94" s="16" t="s">
        <v>101</v>
      </c>
      <c r="B94" s="91">
        <v>0.39</v>
      </c>
      <c r="C94" s="91">
        <v>0.38</v>
      </c>
      <c r="D94" s="91">
        <v>0.38</v>
      </c>
      <c r="E94" s="91">
        <v>0.38</v>
      </c>
      <c r="F94" s="91">
        <v>0.38</v>
      </c>
      <c r="G94" s="91">
        <v>0.34</v>
      </c>
      <c r="H94" s="91">
        <v>0.38</v>
      </c>
      <c r="I94" s="91">
        <v>0.38</v>
      </c>
      <c r="J94" s="91">
        <v>0.39</v>
      </c>
      <c r="K94" s="91">
        <v>0.39500000000000002</v>
      </c>
      <c r="L94" s="91">
        <v>0.39500000000000002</v>
      </c>
      <c r="M94" s="91">
        <v>0.4</v>
      </c>
      <c r="N94" s="160">
        <v>0.38</v>
      </c>
    </row>
    <row r="95" spans="1:14" x14ac:dyDescent="0.2">
      <c r="A95" s="16" t="s">
        <v>102</v>
      </c>
      <c r="B95" s="91">
        <v>0.39</v>
      </c>
      <c r="C95" s="91">
        <v>0.38</v>
      </c>
      <c r="D95" s="91">
        <v>0.38</v>
      </c>
      <c r="E95" s="91">
        <v>0.38</v>
      </c>
      <c r="F95" s="91">
        <v>0.38</v>
      </c>
      <c r="G95" s="91">
        <v>0.34</v>
      </c>
      <c r="H95" s="91">
        <v>0.38</v>
      </c>
      <c r="I95" s="91">
        <v>0.38</v>
      </c>
      <c r="J95" s="91">
        <v>0.39</v>
      </c>
      <c r="K95" s="91">
        <v>0.39500000000000002</v>
      </c>
      <c r="L95" s="91">
        <v>0.39500000000000002</v>
      </c>
      <c r="M95" s="91">
        <v>0.4</v>
      </c>
      <c r="N95" s="160">
        <v>0.38</v>
      </c>
    </row>
    <row r="96" spans="1:14" x14ac:dyDescent="0.2">
      <c r="A96" s="16" t="s">
        <v>103</v>
      </c>
      <c r="B96" s="91">
        <v>0.39</v>
      </c>
      <c r="C96" s="91">
        <v>0.38</v>
      </c>
      <c r="D96" s="91">
        <v>0.38</v>
      </c>
      <c r="E96" s="91">
        <v>0.38</v>
      </c>
      <c r="F96" s="91">
        <v>0.38</v>
      </c>
      <c r="G96" s="91">
        <v>0.34</v>
      </c>
      <c r="H96" s="91">
        <v>0.38</v>
      </c>
      <c r="I96" s="91">
        <v>0.38</v>
      </c>
      <c r="J96" s="91">
        <v>0.39</v>
      </c>
      <c r="K96" s="91">
        <v>0.39500000000000002</v>
      </c>
      <c r="L96" s="91">
        <v>0.39500000000000002</v>
      </c>
      <c r="M96" s="91">
        <v>0.4</v>
      </c>
      <c r="N96" s="160">
        <v>0.38</v>
      </c>
    </row>
    <row r="97" spans="1:14" x14ac:dyDescent="0.2">
      <c r="A97" s="16" t="s">
        <v>104</v>
      </c>
      <c r="B97" s="91">
        <v>0.39</v>
      </c>
      <c r="C97" s="91">
        <v>0.38</v>
      </c>
      <c r="D97" s="91">
        <v>0.38</v>
      </c>
      <c r="E97" s="91">
        <v>0.38</v>
      </c>
      <c r="F97" s="91">
        <v>0.38</v>
      </c>
      <c r="G97" s="91">
        <v>0.34</v>
      </c>
      <c r="H97" s="91">
        <v>0.38</v>
      </c>
      <c r="I97" s="91">
        <v>0.38</v>
      </c>
      <c r="J97" s="91">
        <v>0.39</v>
      </c>
      <c r="K97" s="91">
        <v>0.39500000000000002</v>
      </c>
      <c r="L97" s="91">
        <v>0.39500000000000002</v>
      </c>
      <c r="M97" s="91">
        <v>0.4</v>
      </c>
      <c r="N97" s="160">
        <v>0.38</v>
      </c>
    </row>
    <row r="98" spans="1:14" x14ac:dyDescent="0.2">
      <c r="A98" s="16" t="s">
        <v>105</v>
      </c>
      <c r="B98" s="91">
        <v>0.39</v>
      </c>
      <c r="C98" s="91">
        <v>0.38</v>
      </c>
      <c r="D98" s="91">
        <v>0.38</v>
      </c>
      <c r="E98" s="91">
        <v>0.38</v>
      </c>
      <c r="F98" s="91">
        <v>0.38</v>
      </c>
      <c r="G98" s="91">
        <v>0.34</v>
      </c>
      <c r="H98" s="91">
        <v>0.38</v>
      </c>
      <c r="I98" s="91">
        <v>0.38</v>
      </c>
      <c r="J98" s="91">
        <v>0.39</v>
      </c>
      <c r="K98" s="91">
        <v>0.39500000000000002</v>
      </c>
      <c r="L98" s="91">
        <v>0.39500000000000002</v>
      </c>
      <c r="M98" s="91">
        <v>0.4</v>
      </c>
      <c r="N98" s="160">
        <v>0.38</v>
      </c>
    </row>
    <row r="99" spans="1:14" x14ac:dyDescent="0.2">
      <c r="A99" s="16" t="s">
        <v>106</v>
      </c>
      <c r="B99" s="91">
        <v>0.39</v>
      </c>
      <c r="C99" s="91">
        <v>0.38</v>
      </c>
      <c r="D99" s="91">
        <v>0.38</v>
      </c>
      <c r="E99" s="91">
        <v>0.38</v>
      </c>
      <c r="F99" s="91">
        <v>0.38</v>
      </c>
      <c r="G99" s="91">
        <v>0.34</v>
      </c>
      <c r="H99" s="91">
        <v>0.38</v>
      </c>
      <c r="I99" s="91">
        <v>0.38</v>
      </c>
      <c r="J99" s="91">
        <v>0.39</v>
      </c>
      <c r="K99" s="91">
        <v>0.39500000000000002</v>
      </c>
      <c r="L99" s="91">
        <v>0.39500000000000002</v>
      </c>
      <c r="M99" s="91">
        <v>0.4</v>
      </c>
      <c r="N99" s="160">
        <v>0.38</v>
      </c>
    </row>
    <row r="100" spans="1:14" x14ac:dyDescent="0.2">
      <c r="A100" s="16" t="s">
        <v>107</v>
      </c>
      <c r="B100" s="91">
        <v>0.39</v>
      </c>
      <c r="C100" s="91">
        <v>0.38</v>
      </c>
      <c r="D100" s="91">
        <v>0.38</v>
      </c>
      <c r="E100" s="91">
        <v>0.38</v>
      </c>
      <c r="F100" s="91">
        <v>0.38</v>
      </c>
      <c r="G100" s="91">
        <v>0.34</v>
      </c>
      <c r="H100" s="91">
        <v>0.38</v>
      </c>
      <c r="I100" s="91">
        <v>0.38</v>
      </c>
      <c r="J100" s="91">
        <v>0.39</v>
      </c>
      <c r="K100" s="91">
        <v>0.39500000000000002</v>
      </c>
      <c r="L100" s="91">
        <v>0.39500000000000002</v>
      </c>
      <c r="M100" s="91">
        <v>0.4</v>
      </c>
      <c r="N100" s="160">
        <v>0.38</v>
      </c>
    </row>
    <row r="101" spans="1:14" x14ac:dyDescent="0.2">
      <c r="A101" s="16" t="s">
        <v>108</v>
      </c>
      <c r="B101" s="91">
        <v>0.47</v>
      </c>
      <c r="C101" s="91">
        <v>0.47</v>
      </c>
      <c r="D101" s="91">
        <v>0.47</v>
      </c>
      <c r="E101" s="91">
        <v>0.47</v>
      </c>
      <c r="F101" s="91">
        <v>0.45</v>
      </c>
      <c r="G101" s="91">
        <v>0.45</v>
      </c>
      <c r="H101" s="91">
        <v>0.45</v>
      </c>
      <c r="I101" s="91">
        <v>0.45</v>
      </c>
      <c r="J101" s="91">
        <v>0.435</v>
      </c>
      <c r="K101" s="91">
        <v>0.43</v>
      </c>
      <c r="L101" s="91">
        <v>0.39500000000000002</v>
      </c>
      <c r="M101" s="91">
        <v>0.4</v>
      </c>
      <c r="N101" s="160">
        <v>0.38</v>
      </c>
    </row>
    <row r="102" spans="1:14" x14ac:dyDescent="0.2">
      <c r="A102" s="16" t="s">
        <v>109</v>
      </c>
      <c r="B102" s="91">
        <v>0.39</v>
      </c>
      <c r="C102" s="91">
        <v>0.38</v>
      </c>
      <c r="D102" s="91">
        <v>0.38</v>
      </c>
      <c r="E102" s="91">
        <v>0.38</v>
      </c>
      <c r="F102" s="91">
        <v>0.38</v>
      </c>
      <c r="G102" s="91">
        <v>0.34</v>
      </c>
      <c r="H102" s="91">
        <v>0.38</v>
      </c>
      <c r="I102" s="91">
        <v>0.38</v>
      </c>
      <c r="J102" s="91">
        <v>0.39</v>
      </c>
      <c r="K102" s="91">
        <v>0.39500000000000002</v>
      </c>
      <c r="L102" s="91">
        <v>0.39500000000000002</v>
      </c>
      <c r="M102" s="91">
        <v>0.4</v>
      </c>
      <c r="N102" s="160">
        <v>0.38</v>
      </c>
    </row>
    <row r="103" spans="1:14" x14ac:dyDescent="0.2">
      <c r="A103" s="16" t="s">
        <v>110</v>
      </c>
      <c r="B103" s="91">
        <v>0.39</v>
      </c>
      <c r="C103" s="91">
        <v>0.38</v>
      </c>
      <c r="D103" s="91">
        <v>0.38</v>
      </c>
      <c r="E103" s="91">
        <v>0.38</v>
      </c>
      <c r="F103" s="91">
        <v>0.38</v>
      </c>
      <c r="G103" s="91">
        <v>0.34</v>
      </c>
      <c r="H103" s="91">
        <v>0.38</v>
      </c>
      <c r="I103" s="91">
        <v>0.38</v>
      </c>
      <c r="J103" s="91">
        <v>0.39</v>
      </c>
      <c r="K103" s="91">
        <v>0.39500000000000002</v>
      </c>
      <c r="L103" s="91">
        <v>0.39500000000000002</v>
      </c>
      <c r="M103" s="91">
        <v>0.4</v>
      </c>
      <c r="N103" s="160">
        <v>0.38</v>
      </c>
    </row>
    <row r="104" spans="1:14" x14ac:dyDescent="0.2">
      <c r="A104" s="16" t="s">
        <v>111</v>
      </c>
      <c r="B104" s="91">
        <v>0.47</v>
      </c>
      <c r="C104" s="92">
        <v>0.47</v>
      </c>
      <c r="D104" s="91">
        <v>0.47</v>
      </c>
      <c r="E104" s="91">
        <v>0.47</v>
      </c>
      <c r="F104" s="91">
        <v>0.45</v>
      </c>
      <c r="G104" s="91">
        <v>0.45</v>
      </c>
      <c r="H104" s="91">
        <v>0.45</v>
      </c>
      <c r="I104" s="91">
        <v>0.45</v>
      </c>
      <c r="J104" s="91">
        <v>0.435</v>
      </c>
      <c r="K104" s="91">
        <v>0.43</v>
      </c>
      <c r="L104" s="91">
        <v>0.39500000000000002</v>
      </c>
      <c r="M104" s="91">
        <v>0.4</v>
      </c>
      <c r="N104" s="160">
        <v>0.38</v>
      </c>
    </row>
    <row r="105" spans="1:14" x14ac:dyDescent="0.2">
      <c r="A105" s="16" t="s">
        <v>112</v>
      </c>
      <c r="B105" s="91">
        <v>0.39</v>
      </c>
      <c r="C105" s="91">
        <v>0.38</v>
      </c>
      <c r="D105" s="91">
        <v>0.38</v>
      </c>
      <c r="E105" s="91">
        <v>0.38</v>
      </c>
      <c r="F105" s="91">
        <v>0.38</v>
      </c>
      <c r="G105" s="91">
        <v>0.34</v>
      </c>
      <c r="H105" s="91">
        <v>0.38</v>
      </c>
      <c r="I105" s="91">
        <v>0.38</v>
      </c>
      <c r="J105" s="91">
        <v>0.39</v>
      </c>
      <c r="K105" s="91">
        <v>0.39500000000000002</v>
      </c>
      <c r="L105" s="91">
        <v>0.39500000000000002</v>
      </c>
      <c r="M105" s="91">
        <v>0.4</v>
      </c>
      <c r="N105" s="160">
        <v>0.38</v>
      </c>
    </row>
    <row r="106" spans="1:14" x14ac:dyDescent="0.2">
      <c r="A106" s="16" t="s">
        <v>113</v>
      </c>
      <c r="B106" s="91">
        <v>0.39</v>
      </c>
      <c r="C106" s="91">
        <v>0.38</v>
      </c>
      <c r="D106" s="91">
        <v>0.38</v>
      </c>
      <c r="E106" s="91">
        <v>0.38</v>
      </c>
      <c r="F106" s="91">
        <v>0.38</v>
      </c>
      <c r="G106" s="91">
        <v>0.34</v>
      </c>
      <c r="H106" s="91">
        <v>0.38</v>
      </c>
      <c r="I106" s="91">
        <v>0.38</v>
      </c>
      <c r="J106" s="91">
        <v>0.39</v>
      </c>
      <c r="K106" s="91">
        <v>0.39500000000000002</v>
      </c>
      <c r="L106" s="91">
        <v>0.39500000000000002</v>
      </c>
      <c r="M106" s="91">
        <v>0.4</v>
      </c>
      <c r="N106" s="160">
        <v>0.38</v>
      </c>
    </row>
    <row r="107" spans="1:14" x14ac:dyDescent="0.2">
      <c r="A107" s="16" t="s">
        <v>114</v>
      </c>
      <c r="B107" s="91">
        <v>0.45</v>
      </c>
      <c r="C107" s="91">
        <v>0.45</v>
      </c>
      <c r="D107" s="91">
        <v>0.45</v>
      </c>
      <c r="E107" s="91">
        <v>0.45</v>
      </c>
      <c r="F107" s="91">
        <v>0.45</v>
      </c>
      <c r="G107" s="91">
        <v>0.45</v>
      </c>
      <c r="H107" s="91">
        <v>0.47499999999999998</v>
      </c>
      <c r="I107" s="91">
        <v>0.47499999999999998</v>
      </c>
      <c r="J107" s="91">
        <v>0.46</v>
      </c>
      <c r="K107" s="91">
        <v>0.45500000000000002</v>
      </c>
      <c r="L107" s="91">
        <v>0.45500000000000002</v>
      </c>
      <c r="M107" s="91">
        <v>0.45</v>
      </c>
      <c r="N107" s="160">
        <v>0.38</v>
      </c>
    </row>
    <row r="108" spans="1:14" x14ac:dyDescent="0.2">
      <c r="A108" s="1"/>
      <c r="B108" s="47"/>
      <c r="C108" s="58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132"/>
    </row>
    <row r="109" spans="1:14" x14ac:dyDescent="0.2">
      <c r="A109" s="17" t="s">
        <v>133</v>
      </c>
      <c r="B109" s="81">
        <f t="shared" ref="B109:N109" si="0">AVERAGE(B6:B107)</f>
        <v>0.45459183673469394</v>
      </c>
      <c r="C109" s="84">
        <f t="shared" si="0"/>
        <v>0.45326530612244931</v>
      </c>
      <c r="D109" s="81">
        <f t="shared" si="0"/>
        <v>0.44239795918367375</v>
      </c>
      <c r="E109" s="81">
        <f t="shared" si="0"/>
        <v>0.44239795918367375</v>
      </c>
      <c r="F109" s="81">
        <f t="shared" si="0"/>
        <v>0.44096938775510258</v>
      </c>
      <c r="G109" s="81">
        <f t="shared" si="0"/>
        <v>0.43566326530612309</v>
      </c>
      <c r="H109" s="81">
        <f t="shared" si="0"/>
        <v>0.43673469387755126</v>
      </c>
      <c r="I109" s="81">
        <f t="shared" si="0"/>
        <v>0.43673469387755126</v>
      </c>
      <c r="J109" s="81">
        <f t="shared" si="0"/>
        <v>0.42959183673469381</v>
      </c>
      <c r="K109" s="81">
        <f t="shared" si="0"/>
        <v>0.42974489795918369</v>
      </c>
      <c r="L109" s="81">
        <f t="shared" si="0"/>
        <v>0.42724489795918391</v>
      </c>
      <c r="M109" s="81">
        <f t="shared" si="0"/>
        <v>0.42464285714285666</v>
      </c>
      <c r="N109" s="81">
        <f t="shared" si="0"/>
        <v>0.40193877551020502</v>
      </c>
    </row>
    <row r="110" spans="1:14" x14ac:dyDescent="0.2">
      <c r="A110" s="17" t="s">
        <v>134</v>
      </c>
      <c r="B110" s="209">
        <f>B109+B3</f>
        <v>0.83459183673469395</v>
      </c>
      <c r="C110" s="209">
        <f>C109+C3</f>
        <v>0.83356530612244928</v>
      </c>
      <c r="D110" s="209">
        <f t="shared" ref="D110:N110" si="1">D109+D3</f>
        <v>0.83739795918367377</v>
      </c>
      <c r="E110" s="209">
        <f t="shared" si="1"/>
        <v>0.83739795918367377</v>
      </c>
      <c r="F110" s="209">
        <f t="shared" si="1"/>
        <v>0.83596938775510266</v>
      </c>
      <c r="G110" s="209">
        <f t="shared" si="1"/>
        <v>0.83066326530612311</v>
      </c>
      <c r="H110" s="209">
        <f t="shared" si="1"/>
        <v>0.84673469387755129</v>
      </c>
      <c r="I110" s="209">
        <f t="shared" si="1"/>
        <v>0.84673469387755129</v>
      </c>
      <c r="J110" s="209">
        <f t="shared" si="1"/>
        <v>0.85959183673469375</v>
      </c>
      <c r="K110" s="209">
        <f t="shared" si="1"/>
        <v>0.85974489795918374</v>
      </c>
      <c r="L110" s="209">
        <f t="shared" si="1"/>
        <v>0.8572448979591839</v>
      </c>
      <c r="M110" s="209">
        <f t="shared" si="1"/>
        <v>0.86214285714285666</v>
      </c>
      <c r="N110" s="209">
        <f t="shared" si="1"/>
        <v>0.84443877551020496</v>
      </c>
    </row>
    <row r="111" spans="1:14" ht="15" x14ac:dyDescent="0.25">
      <c r="B111" s="69" t="s">
        <v>122</v>
      </c>
    </row>
    <row r="112" spans="1:14" ht="15" x14ac:dyDescent="0.25">
      <c r="B112" s="70" t="s">
        <v>123</v>
      </c>
    </row>
    <row r="113" spans="2:2" ht="15" x14ac:dyDescent="0.25">
      <c r="B113" s="71" t="s">
        <v>135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113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4.25" x14ac:dyDescent="0.2"/>
  <cols>
    <col min="1" max="1" width="24.25" bestFit="1" customWidth="1"/>
  </cols>
  <sheetData>
    <row r="1" spans="1:14" ht="15" x14ac:dyDescent="0.25">
      <c r="A1" s="6" t="s">
        <v>0</v>
      </c>
      <c r="B1" s="45">
        <v>2011</v>
      </c>
      <c r="C1" s="50">
        <v>2012</v>
      </c>
      <c r="D1" s="45">
        <v>2013</v>
      </c>
      <c r="E1" s="45">
        <v>2014</v>
      </c>
      <c r="F1" s="45">
        <v>2015</v>
      </c>
      <c r="G1" s="45">
        <v>2016</v>
      </c>
      <c r="H1" s="45">
        <v>2017</v>
      </c>
      <c r="I1" s="45">
        <v>2018</v>
      </c>
      <c r="J1" s="45">
        <v>2019</v>
      </c>
      <c r="K1" s="45">
        <v>2020</v>
      </c>
      <c r="L1" s="45">
        <v>2021</v>
      </c>
      <c r="M1" s="45">
        <v>2022</v>
      </c>
      <c r="N1" s="119">
        <v>2023</v>
      </c>
    </row>
    <row r="2" spans="1:14" ht="15" x14ac:dyDescent="0.25">
      <c r="A2" s="6"/>
      <c r="B2" s="78"/>
      <c r="C2" s="79"/>
      <c r="D2" s="78"/>
      <c r="E2" s="78"/>
      <c r="F2" s="78"/>
      <c r="G2" s="78"/>
      <c r="H2" s="78"/>
      <c r="I2" s="78"/>
      <c r="J2" s="78"/>
      <c r="K2" s="78"/>
      <c r="L2" s="78"/>
      <c r="M2" s="78"/>
      <c r="N2" s="132"/>
    </row>
    <row r="3" spans="1:14" ht="15" x14ac:dyDescent="0.25">
      <c r="A3" s="6" t="s">
        <v>14</v>
      </c>
      <c r="B3" s="80"/>
      <c r="C3" s="80"/>
      <c r="D3" s="80" t="s">
        <v>125</v>
      </c>
      <c r="E3" s="80" t="s">
        <v>125</v>
      </c>
      <c r="F3" s="80" t="s">
        <v>125</v>
      </c>
      <c r="G3" s="80" t="s">
        <v>125</v>
      </c>
      <c r="H3" s="80" t="s">
        <v>125</v>
      </c>
      <c r="I3" s="80" t="s">
        <v>125</v>
      </c>
      <c r="J3" s="80" t="s">
        <v>125</v>
      </c>
      <c r="K3" s="80" t="s">
        <v>125</v>
      </c>
      <c r="L3" s="80" t="s">
        <v>125</v>
      </c>
      <c r="M3" s="80" t="s">
        <v>125</v>
      </c>
      <c r="N3" s="132" t="s">
        <v>125</v>
      </c>
    </row>
    <row r="4" spans="1:14" ht="15" x14ac:dyDescent="0.25">
      <c r="A4" s="6"/>
      <c r="B4" s="45"/>
      <c r="C4" s="50"/>
      <c r="D4" s="45"/>
      <c r="E4" s="45"/>
      <c r="F4" s="45"/>
      <c r="G4" s="45"/>
      <c r="H4" s="45"/>
      <c r="I4" s="45"/>
      <c r="J4" s="45"/>
      <c r="K4" s="45"/>
      <c r="L4" s="45"/>
      <c r="M4" s="45"/>
      <c r="N4" s="132"/>
    </row>
    <row r="5" spans="1:14" ht="15" x14ac:dyDescent="0.25">
      <c r="A5" s="6" t="s">
        <v>15</v>
      </c>
      <c r="B5" s="45"/>
      <c r="C5" s="50"/>
      <c r="D5" s="45"/>
      <c r="E5" s="45"/>
      <c r="F5" s="45"/>
      <c r="G5" s="45"/>
      <c r="H5" s="45"/>
      <c r="I5" s="45" t="s">
        <v>125</v>
      </c>
      <c r="J5" s="45" t="s">
        <v>125</v>
      </c>
      <c r="K5" s="45" t="s">
        <v>125</v>
      </c>
      <c r="L5" s="45" t="s">
        <v>125</v>
      </c>
      <c r="M5" s="45" t="s">
        <v>125</v>
      </c>
      <c r="N5" s="132"/>
    </row>
    <row r="6" spans="1:14" x14ac:dyDescent="0.2">
      <c r="A6" s="3" t="s">
        <v>18</v>
      </c>
      <c r="B6" s="81"/>
      <c r="C6" s="83" t="s">
        <v>125</v>
      </c>
      <c r="D6" s="83" t="s">
        <v>125</v>
      </c>
      <c r="E6" s="83" t="s">
        <v>125</v>
      </c>
      <c r="F6" s="83" t="s">
        <v>125</v>
      </c>
      <c r="G6" s="83" t="s">
        <v>125</v>
      </c>
      <c r="H6" s="83" t="s">
        <v>125</v>
      </c>
      <c r="I6" s="83" t="s">
        <v>125</v>
      </c>
      <c r="J6" s="83" t="s">
        <v>125</v>
      </c>
      <c r="K6" s="83" t="s">
        <v>125</v>
      </c>
      <c r="L6" s="83" t="s">
        <v>125</v>
      </c>
      <c r="M6" s="83" t="s">
        <v>125</v>
      </c>
      <c r="N6" s="83" t="s">
        <v>125</v>
      </c>
    </row>
    <row r="7" spans="1:14" x14ac:dyDescent="0.2">
      <c r="A7" s="3" t="s">
        <v>19</v>
      </c>
      <c r="B7" s="81"/>
      <c r="C7" s="83" t="s">
        <v>125</v>
      </c>
      <c r="D7" s="83" t="s">
        <v>125</v>
      </c>
      <c r="E7" s="83" t="s">
        <v>125</v>
      </c>
      <c r="F7" s="83" t="s">
        <v>125</v>
      </c>
      <c r="G7" s="83" t="s">
        <v>125</v>
      </c>
      <c r="H7" s="83" t="s">
        <v>125</v>
      </c>
      <c r="I7" s="83" t="s">
        <v>125</v>
      </c>
      <c r="J7" s="83" t="s">
        <v>125</v>
      </c>
      <c r="K7" s="83" t="s">
        <v>125</v>
      </c>
      <c r="L7" s="83" t="s">
        <v>125</v>
      </c>
      <c r="M7" s="83" t="s">
        <v>125</v>
      </c>
      <c r="N7" s="83"/>
    </row>
    <row r="8" spans="1:14" x14ac:dyDescent="0.2">
      <c r="A8" s="3" t="s">
        <v>20</v>
      </c>
      <c r="B8" s="81"/>
      <c r="C8" s="83" t="s">
        <v>125</v>
      </c>
      <c r="D8" s="83" t="s">
        <v>125</v>
      </c>
      <c r="E8" s="83" t="s">
        <v>125</v>
      </c>
      <c r="F8" s="83" t="s">
        <v>125</v>
      </c>
      <c r="G8" s="83" t="s">
        <v>125</v>
      </c>
      <c r="H8" s="83" t="s">
        <v>125</v>
      </c>
      <c r="I8" s="83" t="s">
        <v>125</v>
      </c>
      <c r="J8" s="83" t="s">
        <v>125</v>
      </c>
      <c r="K8" s="83" t="s">
        <v>125</v>
      </c>
      <c r="L8" s="83" t="s">
        <v>125</v>
      </c>
      <c r="M8" s="83" t="s">
        <v>125</v>
      </c>
      <c r="N8" s="83"/>
    </row>
    <row r="9" spans="1:14" x14ac:dyDescent="0.2">
      <c r="A9" s="3" t="s">
        <v>21</v>
      </c>
      <c r="B9" s="81"/>
      <c r="C9" s="83" t="s">
        <v>125</v>
      </c>
      <c r="D9" s="139" t="s">
        <v>125</v>
      </c>
      <c r="E9" s="102" t="s">
        <v>125</v>
      </c>
      <c r="F9" s="102" t="s">
        <v>125</v>
      </c>
      <c r="G9" s="102" t="s">
        <v>125</v>
      </c>
      <c r="H9" s="102" t="s">
        <v>125</v>
      </c>
      <c r="I9" s="102" t="s">
        <v>125</v>
      </c>
      <c r="J9" s="102" t="s">
        <v>125</v>
      </c>
      <c r="K9" s="102" t="s">
        <v>125</v>
      </c>
      <c r="L9" s="102" t="s">
        <v>125</v>
      </c>
      <c r="M9" s="102" t="s">
        <v>125</v>
      </c>
      <c r="N9" s="83"/>
    </row>
    <row r="10" spans="1:14" x14ac:dyDescent="0.2">
      <c r="A10" s="3" t="s">
        <v>22</v>
      </c>
      <c r="B10" s="81"/>
      <c r="C10" s="83" t="s">
        <v>126</v>
      </c>
      <c r="D10" s="83" t="s">
        <v>126</v>
      </c>
      <c r="E10" s="83" t="s">
        <v>125</v>
      </c>
      <c r="F10" s="83" t="s">
        <v>125</v>
      </c>
      <c r="G10" s="83" t="s">
        <v>125</v>
      </c>
      <c r="H10" s="83" t="s">
        <v>125</v>
      </c>
      <c r="I10" s="83" t="s">
        <v>125</v>
      </c>
      <c r="J10" s="83" t="s">
        <v>125</v>
      </c>
      <c r="K10" s="83" t="s">
        <v>125</v>
      </c>
      <c r="L10" s="83" t="s">
        <v>125</v>
      </c>
      <c r="M10" s="83" t="s">
        <v>125</v>
      </c>
      <c r="N10" s="83"/>
    </row>
    <row r="11" spans="1:14" x14ac:dyDescent="0.2">
      <c r="A11" s="3" t="s">
        <v>23</v>
      </c>
      <c r="B11" s="81"/>
      <c r="C11" s="83" t="s">
        <v>125</v>
      </c>
      <c r="D11" s="103" t="s">
        <v>125</v>
      </c>
      <c r="E11" s="103" t="s">
        <v>125</v>
      </c>
      <c r="F11" s="103" t="s">
        <v>125</v>
      </c>
      <c r="G11" s="103" t="s">
        <v>125</v>
      </c>
      <c r="H11" s="103" t="s">
        <v>125</v>
      </c>
      <c r="I11" s="103" t="s">
        <v>125</v>
      </c>
      <c r="J11" s="83" t="s">
        <v>125</v>
      </c>
      <c r="K11" s="83" t="s">
        <v>125</v>
      </c>
      <c r="L11" s="83" t="s">
        <v>125</v>
      </c>
      <c r="M11" s="83" t="s">
        <v>125</v>
      </c>
      <c r="N11" s="83" t="s">
        <v>125</v>
      </c>
    </row>
    <row r="12" spans="1:14" x14ac:dyDescent="0.2">
      <c r="A12" s="3" t="s">
        <v>24</v>
      </c>
      <c r="B12" s="81"/>
      <c r="C12" s="83" t="s">
        <v>126</v>
      </c>
      <c r="D12" s="103" t="s">
        <v>126</v>
      </c>
      <c r="E12" s="103" t="s">
        <v>126</v>
      </c>
      <c r="F12" s="103" t="s">
        <v>126</v>
      </c>
      <c r="G12" s="103" t="s">
        <v>126</v>
      </c>
      <c r="H12" s="103" t="s">
        <v>126</v>
      </c>
      <c r="I12" s="103" t="s">
        <v>126</v>
      </c>
      <c r="J12" s="103" t="s">
        <v>126</v>
      </c>
      <c r="K12" s="103" t="s">
        <v>126</v>
      </c>
      <c r="L12" s="103" t="s">
        <v>126</v>
      </c>
      <c r="M12" s="103" t="s">
        <v>126</v>
      </c>
      <c r="N12" s="83"/>
    </row>
    <row r="13" spans="1:14" x14ac:dyDescent="0.2">
      <c r="A13" s="3" t="s">
        <v>25</v>
      </c>
      <c r="B13" s="81"/>
      <c r="C13" s="83" t="s">
        <v>125</v>
      </c>
      <c r="D13" s="83" t="s">
        <v>125</v>
      </c>
      <c r="E13" s="83" t="s">
        <v>125</v>
      </c>
      <c r="F13" s="83" t="s">
        <v>125</v>
      </c>
      <c r="G13" s="83" t="s">
        <v>125</v>
      </c>
      <c r="H13" s="83" t="s">
        <v>125</v>
      </c>
      <c r="I13" s="83" t="s">
        <v>125</v>
      </c>
      <c r="J13" s="83" t="s">
        <v>125</v>
      </c>
      <c r="K13" s="83" t="s">
        <v>125</v>
      </c>
      <c r="L13" s="83" t="s">
        <v>125</v>
      </c>
      <c r="M13" s="83" t="s">
        <v>125</v>
      </c>
      <c r="N13" s="83"/>
    </row>
    <row r="14" spans="1:14" x14ac:dyDescent="0.2">
      <c r="A14" s="3" t="s">
        <v>26</v>
      </c>
      <c r="B14" s="81"/>
      <c r="C14" s="83" t="s">
        <v>125</v>
      </c>
      <c r="D14" s="83" t="s">
        <v>125</v>
      </c>
      <c r="E14" s="83" t="s">
        <v>125</v>
      </c>
      <c r="F14" s="83" t="s">
        <v>125</v>
      </c>
      <c r="G14" s="83" t="s">
        <v>125</v>
      </c>
      <c r="H14" s="83" t="s">
        <v>125</v>
      </c>
      <c r="I14" s="83" t="s">
        <v>125</v>
      </c>
      <c r="J14" s="83" t="s">
        <v>125</v>
      </c>
      <c r="K14" s="83" t="s">
        <v>125</v>
      </c>
      <c r="L14" s="83" t="s">
        <v>125</v>
      </c>
      <c r="M14" s="83" t="s">
        <v>125</v>
      </c>
      <c r="N14" s="83" t="s">
        <v>125</v>
      </c>
    </row>
    <row r="15" spans="1:14" x14ac:dyDescent="0.2">
      <c r="A15" s="3" t="s">
        <v>27</v>
      </c>
      <c r="B15" s="81"/>
      <c r="C15" s="83" t="s">
        <v>126</v>
      </c>
      <c r="D15" s="83" t="s">
        <v>126</v>
      </c>
      <c r="E15" s="83" t="s">
        <v>125</v>
      </c>
      <c r="F15" s="83" t="s">
        <v>125</v>
      </c>
      <c r="G15" s="83" t="s">
        <v>125</v>
      </c>
      <c r="H15" s="83" t="s">
        <v>125</v>
      </c>
      <c r="I15" s="83" t="s">
        <v>125</v>
      </c>
      <c r="J15" s="83" t="s">
        <v>125</v>
      </c>
      <c r="K15" s="83" t="s">
        <v>125</v>
      </c>
      <c r="L15" s="83" t="s">
        <v>125</v>
      </c>
      <c r="M15" s="83" t="s">
        <v>125</v>
      </c>
      <c r="N15" s="83" t="s">
        <v>125</v>
      </c>
    </row>
    <row r="16" spans="1:14" x14ac:dyDescent="0.2">
      <c r="A16" s="3" t="s">
        <v>28</v>
      </c>
      <c r="B16" s="81"/>
      <c r="C16" s="83" t="s">
        <v>125</v>
      </c>
      <c r="D16" s="83" t="s">
        <v>125</v>
      </c>
      <c r="E16" s="83" t="s">
        <v>125</v>
      </c>
      <c r="F16" s="83" t="s">
        <v>125</v>
      </c>
      <c r="G16" s="83" t="s">
        <v>125</v>
      </c>
      <c r="H16" s="83" t="s">
        <v>125</v>
      </c>
      <c r="I16" s="83" t="s">
        <v>125</v>
      </c>
      <c r="J16" s="83" t="s">
        <v>125</v>
      </c>
      <c r="K16" s="83" t="s">
        <v>125</v>
      </c>
      <c r="L16" s="83" t="s">
        <v>125</v>
      </c>
      <c r="M16" s="83" t="s">
        <v>125</v>
      </c>
      <c r="N16" s="83" t="s">
        <v>125</v>
      </c>
    </row>
    <row r="17" spans="1:15" x14ac:dyDescent="0.2">
      <c r="A17" s="3" t="s">
        <v>29</v>
      </c>
      <c r="B17" s="81"/>
      <c r="C17" s="83" t="s">
        <v>126</v>
      </c>
      <c r="D17" s="103" t="s">
        <v>126</v>
      </c>
      <c r="E17" s="103" t="s">
        <v>126</v>
      </c>
      <c r="F17" s="103" t="s">
        <v>126</v>
      </c>
      <c r="G17" s="103" t="s">
        <v>126</v>
      </c>
      <c r="H17" s="103" t="s">
        <v>126</v>
      </c>
      <c r="I17" s="103" t="s">
        <v>126</v>
      </c>
      <c r="J17" s="103" t="s">
        <v>126</v>
      </c>
      <c r="K17" s="103" t="s">
        <v>126</v>
      </c>
      <c r="L17" s="103" t="s">
        <v>126</v>
      </c>
      <c r="M17" s="103" t="s">
        <v>126</v>
      </c>
      <c r="N17" s="83" t="s">
        <v>126</v>
      </c>
    </row>
    <row r="18" spans="1:15" x14ac:dyDescent="0.2">
      <c r="A18" s="3" t="s">
        <v>30</v>
      </c>
      <c r="B18" s="81"/>
      <c r="C18" s="83" t="s">
        <v>125</v>
      </c>
      <c r="D18" s="103" t="s">
        <v>125</v>
      </c>
      <c r="E18" s="103" t="s">
        <v>125</v>
      </c>
      <c r="F18" s="103" t="s">
        <v>125</v>
      </c>
      <c r="G18" s="103" t="s">
        <v>125</v>
      </c>
      <c r="H18" s="103" t="s">
        <v>125</v>
      </c>
      <c r="I18" s="103" t="s">
        <v>125</v>
      </c>
      <c r="J18" s="103" t="s">
        <v>125</v>
      </c>
      <c r="K18" s="103" t="s">
        <v>125</v>
      </c>
      <c r="L18" s="103" t="s">
        <v>125</v>
      </c>
      <c r="M18" s="103" t="s">
        <v>125</v>
      </c>
      <c r="N18" s="83"/>
    </row>
    <row r="19" spans="1:15" x14ac:dyDescent="0.2">
      <c r="A19" s="3" t="s">
        <v>31</v>
      </c>
      <c r="B19" s="81"/>
      <c r="C19" s="83" t="s">
        <v>126</v>
      </c>
      <c r="D19" s="83" t="s">
        <v>126</v>
      </c>
      <c r="E19" s="83" t="s">
        <v>126</v>
      </c>
      <c r="F19" s="83" t="s">
        <v>126</v>
      </c>
      <c r="G19" s="83" t="s">
        <v>126</v>
      </c>
      <c r="H19" s="83" t="s">
        <v>126</v>
      </c>
      <c r="I19" s="83" t="s">
        <v>126</v>
      </c>
      <c r="J19" s="83" t="s">
        <v>126</v>
      </c>
      <c r="K19" s="83" t="s">
        <v>126</v>
      </c>
      <c r="L19" s="83" t="s">
        <v>126</v>
      </c>
      <c r="M19" s="83" t="s">
        <v>126</v>
      </c>
      <c r="N19" s="83" t="s">
        <v>126</v>
      </c>
    </row>
    <row r="20" spans="1:15" x14ac:dyDescent="0.2">
      <c r="A20" s="3" t="s">
        <v>32</v>
      </c>
      <c r="B20" s="81"/>
      <c r="C20" s="83" t="s">
        <v>125</v>
      </c>
      <c r="D20" s="103" t="s">
        <v>125</v>
      </c>
      <c r="E20" s="103" t="s">
        <v>125</v>
      </c>
      <c r="F20" s="103" t="s">
        <v>125</v>
      </c>
      <c r="G20" s="103" t="s">
        <v>125</v>
      </c>
      <c r="H20" s="103" t="s">
        <v>125</v>
      </c>
      <c r="I20" s="103" t="s">
        <v>125</v>
      </c>
      <c r="J20" s="103" t="s">
        <v>125</v>
      </c>
      <c r="K20" s="103" t="s">
        <v>125</v>
      </c>
      <c r="L20" s="103" t="s">
        <v>125</v>
      </c>
      <c r="M20" s="103" t="s">
        <v>125</v>
      </c>
      <c r="N20" s="83"/>
      <c r="O20" s="109"/>
    </row>
    <row r="21" spans="1:15" x14ac:dyDescent="0.2">
      <c r="A21" s="3" t="s">
        <v>33</v>
      </c>
      <c r="B21" s="81"/>
      <c r="C21" s="83" t="s">
        <v>125</v>
      </c>
      <c r="D21" s="103" t="s">
        <v>125</v>
      </c>
      <c r="E21" s="103" t="s">
        <v>125</v>
      </c>
      <c r="F21" s="103" t="s">
        <v>125</v>
      </c>
      <c r="G21" s="103" t="s">
        <v>125</v>
      </c>
      <c r="H21" s="103" t="s">
        <v>125</v>
      </c>
      <c r="I21" s="103" t="s">
        <v>125</v>
      </c>
      <c r="J21" s="103" t="s">
        <v>125</v>
      </c>
      <c r="K21" s="103" t="s">
        <v>125</v>
      </c>
      <c r="L21" s="103" t="s">
        <v>125</v>
      </c>
      <c r="M21" s="103" t="s">
        <v>125</v>
      </c>
      <c r="N21" s="83" t="s">
        <v>125</v>
      </c>
    </row>
    <row r="22" spans="1:15" x14ac:dyDescent="0.2">
      <c r="A22" s="3" t="s">
        <v>34</v>
      </c>
      <c r="B22" s="81"/>
      <c r="C22" s="83" t="s">
        <v>125</v>
      </c>
      <c r="D22" s="103" t="s">
        <v>125</v>
      </c>
      <c r="E22" s="103" t="s">
        <v>125</v>
      </c>
      <c r="F22" s="103" t="s">
        <v>125</v>
      </c>
      <c r="G22" s="103" t="s">
        <v>125</v>
      </c>
      <c r="H22" s="103" t="s">
        <v>125</v>
      </c>
      <c r="I22" s="103" t="s">
        <v>125</v>
      </c>
      <c r="J22" s="103" t="s">
        <v>125</v>
      </c>
      <c r="K22" s="103" t="s">
        <v>125</v>
      </c>
      <c r="L22" s="103" t="s">
        <v>125</v>
      </c>
      <c r="M22" s="103" t="s">
        <v>125</v>
      </c>
      <c r="N22" s="83" t="s">
        <v>125</v>
      </c>
    </row>
    <row r="23" spans="1:15" x14ac:dyDescent="0.2">
      <c r="A23" s="3" t="s">
        <v>35</v>
      </c>
      <c r="B23" s="81"/>
      <c r="C23" s="83" t="s">
        <v>125</v>
      </c>
      <c r="D23" s="83" t="s">
        <v>125</v>
      </c>
      <c r="E23" s="83" t="s">
        <v>125</v>
      </c>
      <c r="F23" s="83" t="s">
        <v>125</v>
      </c>
      <c r="G23" s="83" t="s">
        <v>125</v>
      </c>
      <c r="H23" s="83" t="s">
        <v>125</v>
      </c>
      <c r="I23" s="83" t="s">
        <v>125</v>
      </c>
      <c r="J23" s="83" t="s">
        <v>125</v>
      </c>
      <c r="K23" s="83" t="s">
        <v>125</v>
      </c>
      <c r="L23" s="83" t="s">
        <v>125</v>
      </c>
      <c r="M23" s="83" t="s">
        <v>125</v>
      </c>
      <c r="N23" s="83" t="s">
        <v>125</v>
      </c>
    </row>
    <row r="24" spans="1:15" x14ac:dyDescent="0.2">
      <c r="A24" s="3" t="s">
        <v>36</v>
      </c>
      <c r="B24" s="81"/>
      <c r="C24" s="83" t="s">
        <v>125</v>
      </c>
      <c r="D24" s="83" t="s">
        <v>125</v>
      </c>
      <c r="E24" s="83" t="s">
        <v>125</v>
      </c>
      <c r="F24" s="83" t="s">
        <v>125</v>
      </c>
      <c r="G24" s="83" t="s">
        <v>125</v>
      </c>
      <c r="H24" s="83" t="s">
        <v>125</v>
      </c>
      <c r="I24" s="83" t="s">
        <v>125</v>
      </c>
      <c r="J24" s="83" t="s">
        <v>125</v>
      </c>
      <c r="K24" s="83" t="s">
        <v>125</v>
      </c>
      <c r="L24" s="83" t="s">
        <v>125</v>
      </c>
      <c r="M24" s="83" t="s">
        <v>125</v>
      </c>
      <c r="N24" s="83"/>
    </row>
    <row r="25" spans="1:15" x14ac:dyDescent="0.2">
      <c r="A25" s="3" t="s">
        <v>37</v>
      </c>
      <c r="B25" s="81"/>
      <c r="C25" s="83" t="s">
        <v>125</v>
      </c>
      <c r="D25" s="83" t="s">
        <v>125</v>
      </c>
      <c r="E25" s="83" t="s">
        <v>125</v>
      </c>
      <c r="F25" s="83" t="s">
        <v>125</v>
      </c>
      <c r="G25" s="83" t="s">
        <v>125</v>
      </c>
      <c r="H25" s="83" t="s">
        <v>125</v>
      </c>
      <c r="I25" s="83" t="s">
        <v>125</v>
      </c>
      <c r="J25" s="83" t="s">
        <v>125</v>
      </c>
      <c r="K25" s="83" t="s">
        <v>125</v>
      </c>
      <c r="L25" s="83" t="s">
        <v>125</v>
      </c>
      <c r="M25" s="83" t="s">
        <v>125</v>
      </c>
      <c r="N25" s="83"/>
    </row>
    <row r="26" spans="1:15" x14ac:dyDescent="0.2">
      <c r="A26" s="3" t="s">
        <v>38</v>
      </c>
      <c r="B26" s="81"/>
      <c r="C26" s="83" t="s">
        <v>125</v>
      </c>
      <c r="D26" s="103" t="s">
        <v>125</v>
      </c>
      <c r="E26" s="103" t="s">
        <v>125</v>
      </c>
      <c r="F26" s="103" t="s">
        <v>125</v>
      </c>
      <c r="G26" s="103" t="s">
        <v>125</v>
      </c>
      <c r="H26" s="103" t="s">
        <v>125</v>
      </c>
      <c r="I26" s="103" t="s">
        <v>125</v>
      </c>
      <c r="J26" s="103" t="s">
        <v>125</v>
      </c>
      <c r="K26" s="103" t="s">
        <v>125</v>
      </c>
      <c r="L26" s="103" t="s">
        <v>125</v>
      </c>
      <c r="M26" s="103" t="s">
        <v>125</v>
      </c>
      <c r="N26" s="83" t="s">
        <v>125</v>
      </c>
    </row>
    <row r="27" spans="1:15" x14ac:dyDescent="0.2">
      <c r="A27" s="3" t="s">
        <v>39</v>
      </c>
      <c r="B27" s="81"/>
      <c r="C27" s="83" t="s">
        <v>125</v>
      </c>
      <c r="D27" s="83" t="s">
        <v>125</v>
      </c>
      <c r="E27" s="83" t="s">
        <v>125</v>
      </c>
      <c r="F27" s="83" t="s">
        <v>125</v>
      </c>
      <c r="G27" s="83" t="s">
        <v>125</v>
      </c>
      <c r="H27" s="83" t="s">
        <v>125</v>
      </c>
      <c r="I27" s="83" t="s">
        <v>125</v>
      </c>
      <c r="J27" s="83" t="s">
        <v>125</v>
      </c>
      <c r="K27" s="83" t="s">
        <v>125</v>
      </c>
      <c r="L27" s="83" t="s">
        <v>125</v>
      </c>
      <c r="M27" s="83" t="s">
        <v>125</v>
      </c>
      <c r="N27" s="83" t="s">
        <v>125</v>
      </c>
    </row>
    <row r="28" spans="1:15" x14ac:dyDescent="0.2">
      <c r="A28" s="3" t="s">
        <v>40</v>
      </c>
      <c r="B28" s="81"/>
      <c r="C28" s="83" t="s">
        <v>126</v>
      </c>
      <c r="D28" s="103" t="s">
        <v>126</v>
      </c>
      <c r="E28" s="103" t="s">
        <v>126</v>
      </c>
      <c r="F28" s="103" t="s">
        <v>126</v>
      </c>
      <c r="G28" s="103" t="s">
        <v>126</v>
      </c>
      <c r="H28" s="103" t="s">
        <v>126</v>
      </c>
      <c r="I28" s="103" t="s">
        <v>126</v>
      </c>
      <c r="J28" s="103" t="s">
        <v>126</v>
      </c>
      <c r="K28" s="103" t="s">
        <v>126</v>
      </c>
      <c r="L28" s="103" t="s">
        <v>126</v>
      </c>
      <c r="M28" s="103" t="s">
        <v>126</v>
      </c>
      <c r="N28" s="83" t="s">
        <v>126</v>
      </c>
    </row>
    <row r="29" spans="1:15" x14ac:dyDescent="0.2">
      <c r="A29" s="3" t="s">
        <v>41</v>
      </c>
      <c r="B29" s="139"/>
      <c r="C29" s="83" t="s">
        <v>125</v>
      </c>
      <c r="D29" s="83" t="s">
        <v>125</v>
      </c>
      <c r="E29" s="83" t="s">
        <v>125</v>
      </c>
      <c r="F29" s="83" t="s">
        <v>125</v>
      </c>
      <c r="G29" s="83" t="s">
        <v>125</v>
      </c>
      <c r="H29" s="83" t="s">
        <v>125</v>
      </c>
      <c r="I29" s="83" t="s">
        <v>125</v>
      </c>
      <c r="J29" s="83" t="s">
        <v>125</v>
      </c>
      <c r="K29" s="83" t="s">
        <v>125</v>
      </c>
      <c r="L29" s="83" t="s">
        <v>125</v>
      </c>
      <c r="M29" s="83" t="s">
        <v>125</v>
      </c>
      <c r="N29" s="83"/>
    </row>
    <row r="30" spans="1:15" x14ac:dyDescent="0.2">
      <c r="A30" s="3" t="s">
        <v>42</v>
      </c>
      <c r="B30" s="138"/>
      <c r="C30" s="83" t="s">
        <v>126</v>
      </c>
      <c r="D30" s="83" t="s">
        <v>126</v>
      </c>
      <c r="E30" s="83" t="s">
        <v>126</v>
      </c>
      <c r="F30" s="83" t="s">
        <v>126</v>
      </c>
      <c r="G30" s="83" t="s">
        <v>126</v>
      </c>
      <c r="H30" s="83" t="s">
        <v>126</v>
      </c>
      <c r="I30" s="83" t="s">
        <v>126</v>
      </c>
      <c r="J30" s="83" t="s">
        <v>126</v>
      </c>
      <c r="K30" s="83" t="s">
        <v>126</v>
      </c>
      <c r="L30" s="83" t="s">
        <v>126</v>
      </c>
      <c r="M30" s="83" t="s">
        <v>126</v>
      </c>
      <c r="N30" s="83" t="s">
        <v>126</v>
      </c>
    </row>
    <row r="31" spans="1:15" x14ac:dyDescent="0.2">
      <c r="A31" s="3" t="s">
        <v>43</v>
      </c>
      <c r="B31" s="81"/>
      <c r="C31" s="83" t="s">
        <v>125</v>
      </c>
      <c r="D31" s="81" t="s">
        <v>125</v>
      </c>
      <c r="E31" s="139" t="s">
        <v>125</v>
      </c>
      <c r="F31" s="81" t="s">
        <v>125</v>
      </c>
      <c r="G31" s="81" t="s">
        <v>125</v>
      </c>
      <c r="H31" s="81" t="s">
        <v>125</v>
      </c>
      <c r="I31" s="81" t="s">
        <v>125</v>
      </c>
      <c r="J31" s="139" t="s">
        <v>125</v>
      </c>
      <c r="K31" s="139" t="s">
        <v>125</v>
      </c>
      <c r="L31" s="139" t="s">
        <v>125</v>
      </c>
      <c r="M31" s="139" t="s">
        <v>125</v>
      </c>
      <c r="N31" s="83" t="s">
        <v>125</v>
      </c>
    </row>
    <row r="32" spans="1:15" x14ac:dyDescent="0.2">
      <c r="A32" s="3" t="s">
        <v>44</v>
      </c>
      <c r="B32" s="81"/>
      <c r="C32" s="83" t="s">
        <v>125</v>
      </c>
      <c r="D32" s="81" t="s">
        <v>125</v>
      </c>
      <c r="E32" s="81" t="s">
        <v>125</v>
      </c>
      <c r="F32" s="81" t="s">
        <v>125</v>
      </c>
      <c r="G32" s="81" t="s">
        <v>125</v>
      </c>
      <c r="H32" s="81" t="s">
        <v>125</v>
      </c>
      <c r="I32" s="81" t="s">
        <v>125</v>
      </c>
      <c r="J32" s="139" t="s">
        <v>125</v>
      </c>
      <c r="K32" s="139" t="s">
        <v>125</v>
      </c>
      <c r="L32" s="139" t="s">
        <v>125</v>
      </c>
      <c r="M32" s="139" t="s">
        <v>125</v>
      </c>
      <c r="N32" s="83" t="s">
        <v>125</v>
      </c>
    </row>
    <row r="33" spans="1:14" x14ac:dyDescent="0.2">
      <c r="A33" s="3" t="s">
        <v>45</v>
      </c>
      <c r="B33" s="138"/>
      <c r="C33" s="83" t="s">
        <v>125</v>
      </c>
      <c r="D33" s="83" t="s">
        <v>125</v>
      </c>
      <c r="E33" s="83" t="s">
        <v>125</v>
      </c>
      <c r="F33" s="83" t="s">
        <v>125</v>
      </c>
      <c r="G33" s="83" t="s">
        <v>125</v>
      </c>
      <c r="H33" s="83" t="s">
        <v>125</v>
      </c>
      <c r="I33" s="83" t="s">
        <v>125</v>
      </c>
      <c r="J33" s="83" t="s">
        <v>125</v>
      </c>
      <c r="K33" s="83" t="s">
        <v>125</v>
      </c>
      <c r="L33" s="83" t="s">
        <v>125</v>
      </c>
      <c r="M33" s="83" t="s">
        <v>125</v>
      </c>
      <c r="N33" s="83" t="s">
        <v>125</v>
      </c>
    </row>
    <row r="34" spans="1:14" x14ac:dyDescent="0.2">
      <c r="A34" s="3" t="s">
        <v>46</v>
      </c>
      <c r="B34" s="81"/>
      <c r="C34" s="83" t="s">
        <v>125</v>
      </c>
      <c r="D34" s="83" t="s">
        <v>125</v>
      </c>
      <c r="E34" s="83" t="s">
        <v>125</v>
      </c>
      <c r="F34" s="83" t="s">
        <v>125</v>
      </c>
      <c r="G34" s="83" t="s">
        <v>125</v>
      </c>
      <c r="H34" s="83" t="s">
        <v>125</v>
      </c>
      <c r="I34" s="83" t="s">
        <v>125</v>
      </c>
      <c r="J34" s="83" t="s">
        <v>125</v>
      </c>
      <c r="K34" s="83" t="s">
        <v>125</v>
      </c>
      <c r="L34" s="83" t="s">
        <v>125</v>
      </c>
      <c r="M34" s="83" t="s">
        <v>125</v>
      </c>
      <c r="N34" s="83" t="s">
        <v>125</v>
      </c>
    </row>
    <row r="35" spans="1:14" x14ac:dyDescent="0.2">
      <c r="A35" s="3" t="s">
        <v>47</v>
      </c>
      <c r="B35" s="81"/>
      <c r="C35" s="83" t="s">
        <v>125</v>
      </c>
      <c r="D35" s="83" t="s">
        <v>125</v>
      </c>
      <c r="E35" s="83" t="s">
        <v>125</v>
      </c>
      <c r="F35" s="83" t="s">
        <v>125</v>
      </c>
      <c r="G35" s="83" t="s">
        <v>125</v>
      </c>
      <c r="H35" s="83" t="s">
        <v>125</v>
      </c>
      <c r="I35" s="83" t="s">
        <v>125</v>
      </c>
      <c r="J35" s="83" t="s">
        <v>125</v>
      </c>
      <c r="K35" s="83" t="s">
        <v>125</v>
      </c>
      <c r="L35" s="83" t="s">
        <v>125</v>
      </c>
      <c r="M35" s="83" t="s">
        <v>125</v>
      </c>
      <c r="N35" s="83" t="s">
        <v>125</v>
      </c>
    </row>
    <row r="36" spans="1:14" x14ac:dyDescent="0.2">
      <c r="A36" s="3" t="s">
        <v>48</v>
      </c>
      <c r="B36" s="81"/>
      <c r="C36" s="83" t="s">
        <v>125</v>
      </c>
      <c r="D36" s="81" t="s">
        <v>125</v>
      </c>
      <c r="E36" s="81" t="s">
        <v>125</v>
      </c>
      <c r="F36" s="81" t="s">
        <v>125</v>
      </c>
      <c r="G36" s="81" t="s">
        <v>125</v>
      </c>
      <c r="H36" s="81" t="s">
        <v>125</v>
      </c>
      <c r="I36" s="81" t="s">
        <v>125</v>
      </c>
      <c r="J36" s="139" t="s">
        <v>125</v>
      </c>
      <c r="K36" s="139" t="s">
        <v>125</v>
      </c>
      <c r="L36" s="139" t="s">
        <v>125</v>
      </c>
      <c r="M36" s="139" t="s">
        <v>125</v>
      </c>
      <c r="N36" s="83"/>
    </row>
    <row r="37" spans="1:14" x14ac:dyDescent="0.2">
      <c r="A37" s="3" t="s">
        <v>49</v>
      </c>
      <c r="B37" s="138"/>
      <c r="C37" s="83" t="s">
        <v>125</v>
      </c>
      <c r="D37" s="81" t="s">
        <v>125</v>
      </c>
      <c r="E37" s="81" t="s">
        <v>125</v>
      </c>
      <c r="F37" s="139" t="s">
        <v>125</v>
      </c>
      <c r="G37" s="81" t="s">
        <v>125</v>
      </c>
      <c r="H37" s="139" t="s">
        <v>125</v>
      </c>
      <c r="I37" s="139" t="s">
        <v>125</v>
      </c>
      <c r="J37" s="139" t="s">
        <v>125</v>
      </c>
      <c r="K37" s="139" t="s">
        <v>125</v>
      </c>
      <c r="L37" s="139" t="s">
        <v>125</v>
      </c>
      <c r="M37" s="139" t="s">
        <v>125</v>
      </c>
      <c r="N37" s="83"/>
    </row>
    <row r="38" spans="1:14" x14ac:dyDescent="0.2">
      <c r="A38" s="3" t="s">
        <v>50</v>
      </c>
      <c r="B38" s="81"/>
      <c r="C38" s="83" t="s">
        <v>125</v>
      </c>
      <c r="D38" s="83" t="s">
        <v>125</v>
      </c>
      <c r="E38" s="83" t="s">
        <v>125</v>
      </c>
      <c r="F38" s="83" t="s">
        <v>125</v>
      </c>
      <c r="G38" s="83" t="s">
        <v>125</v>
      </c>
      <c r="H38" s="83" t="s">
        <v>125</v>
      </c>
      <c r="I38" s="83" t="s">
        <v>125</v>
      </c>
      <c r="J38" s="83" t="s">
        <v>125</v>
      </c>
      <c r="K38" s="83" t="s">
        <v>125</v>
      </c>
      <c r="L38" s="83" t="s">
        <v>125</v>
      </c>
      <c r="M38" s="83" t="s">
        <v>125</v>
      </c>
      <c r="N38" s="83"/>
    </row>
    <row r="39" spans="1:14" x14ac:dyDescent="0.2">
      <c r="A39" s="3" t="s">
        <v>51</v>
      </c>
      <c r="B39" s="81"/>
      <c r="C39" s="83" t="s">
        <v>125</v>
      </c>
      <c r="D39" s="83" t="s">
        <v>125</v>
      </c>
      <c r="E39" s="83" t="s">
        <v>125</v>
      </c>
      <c r="F39" s="83" t="s">
        <v>125</v>
      </c>
      <c r="G39" s="83" t="s">
        <v>125</v>
      </c>
      <c r="H39" s="83" t="s">
        <v>125</v>
      </c>
      <c r="I39" s="83" t="s">
        <v>125</v>
      </c>
      <c r="J39" s="83" t="s">
        <v>125</v>
      </c>
      <c r="K39" s="83" t="s">
        <v>125</v>
      </c>
      <c r="L39" s="83" t="s">
        <v>125</v>
      </c>
      <c r="M39" s="83" t="s">
        <v>125</v>
      </c>
      <c r="N39" s="83"/>
    </row>
    <row r="40" spans="1:14" x14ac:dyDescent="0.2">
      <c r="A40" s="5"/>
      <c r="B40" s="85"/>
      <c r="C40" s="86"/>
      <c r="D40" s="87"/>
      <c r="E40" s="87"/>
      <c r="F40" s="87"/>
      <c r="G40" s="88"/>
      <c r="H40" s="85"/>
      <c r="I40" s="85"/>
      <c r="J40" s="85"/>
      <c r="K40" s="85"/>
      <c r="L40" s="85"/>
      <c r="M40" s="85"/>
      <c r="N40" s="132"/>
    </row>
    <row r="41" spans="1:14" ht="15" x14ac:dyDescent="0.25">
      <c r="A41" s="7" t="s">
        <v>16</v>
      </c>
      <c r="B41" s="81"/>
      <c r="C41" s="84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132"/>
    </row>
    <row r="42" spans="1:14" x14ac:dyDescent="0.2">
      <c r="A42" s="16" t="s">
        <v>52</v>
      </c>
      <c r="B42" s="140"/>
      <c r="C42" s="139" t="s">
        <v>125</v>
      </c>
      <c r="D42" s="139" t="s">
        <v>125</v>
      </c>
      <c r="E42" s="139" t="s">
        <v>125</v>
      </c>
      <c r="F42" s="139" t="s">
        <v>125</v>
      </c>
      <c r="G42" s="139" t="s">
        <v>125</v>
      </c>
      <c r="H42" s="139" t="s">
        <v>125</v>
      </c>
      <c r="I42" s="139" t="s">
        <v>125</v>
      </c>
      <c r="J42" s="139" t="s">
        <v>125</v>
      </c>
      <c r="K42" s="139" t="s">
        <v>125</v>
      </c>
      <c r="L42" s="139" t="s">
        <v>125</v>
      </c>
      <c r="M42" s="139" t="s">
        <v>125</v>
      </c>
      <c r="N42" s="139" t="s">
        <v>125</v>
      </c>
    </row>
    <row r="43" spans="1:14" x14ac:dyDescent="0.2">
      <c r="A43" s="16" t="s">
        <v>53</v>
      </c>
      <c r="B43" s="139"/>
      <c r="C43" s="139" t="s">
        <v>125</v>
      </c>
      <c r="D43" s="139" t="s">
        <v>125</v>
      </c>
      <c r="E43" s="139" t="s">
        <v>125</v>
      </c>
      <c r="F43" s="139" t="s">
        <v>125</v>
      </c>
      <c r="G43" s="139" t="s">
        <v>125</v>
      </c>
      <c r="H43" s="139" t="s">
        <v>125</v>
      </c>
      <c r="I43" s="139" t="s">
        <v>125</v>
      </c>
      <c r="J43" s="139" t="s">
        <v>125</v>
      </c>
      <c r="K43" s="139" t="s">
        <v>125</v>
      </c>
      <c r="L43" s="139" t="s">
        <v>125</v>
      </c>
      <c r="M43" s="139" t="s">
        <v>125</v>
      </c>
      <c r="N43" s="139" t="s">
        <v>125</v>
      </c>
    </row>
    <row r="44" spans="1:14" x14ac:dyDescent="0.2">
      <c r="A44" s="16" t="s">
        <v>54</v>
      </c>
      <c r="B44" s="140"/>
      <c r="C44" s="139" t="s">
        <v>126</v>
      </c>
      <c r="D44" s="139" t="s">
        <v>126</v>
      </c>
      <c r="E44" s="139" t="s">
        <v>126</v>
      </c>
      <c r="F44" s="139" t="s">
        <v>126</v>
      </c>
      <c r="G44" s="139" t="s">
        <v>126</v>
      </c>
      <c r="H44" s="139" t="s">
        <v>126</v>
      </c>
      <c r="I44" s="139" t="s">
        <v>126</v>
      </c>
      <c r="J44" s="139" t="s">
        <v>126</v>
      </c>
      <c r="K44" s="139" t="s">
        <v>126</v>
      </c>
      <c r="L44" s="139" t="s">
        <v>126</v>
      </c>
      <c r="M44" s="139" t="s">
        <v>126</v>
      </c>
      <c r="N44" s="139" t="s">
        <v>126</v>
      </c>
    </row>
    <row r="45" spans="1:14" ht="22.5" x14ac:dyDescent="0.2">
      <c r="A45" s="16" t="s">
        <v>55</v>
      </c>
      <c r="B45" s="139"/>
      <c r="C45" s="139" t="s">
        <v>125</v>
      </c>
      <c r="D45" s="139" t="s">
        <v>125</v>
      </c>
      <c r="E45" s="139" t="s">
        <v>125</v>
      </c>
      <c r="F45" s="139" t="s">
        <v>125</v>
      </c>
      <c r="G45" s="139" t="s">
        <v>125</v>
      </c>
      <c r="H45" s="139" t="s">
        <v>125</v>
      </c>
      <c r="I45" s="142" t="s">
        <v>129</v>
      </c>
      <c r="J45" s="139" t="s">
        <v>126</v>
      </c>
      <c r="K45" s="139" t="s">
        <v>126</v>
      </c>
      <c r="L45" s="139" t="s">
        <v>126</v>
      </c>
      <c r="M45" s="139" t="s">
        <v>126</v>
      </c>
      <c r="N45" s="139" t="s">
        <v>126</v>
      </c>
    </row>
    <row r="46" spans="1:14" x14ac:dyDescent="0.2">
      <c r="A46" s="16" t="s">
        <v>56</v>
      </c>
      <c r="B46" s="139"/>
      <c r="C46" s="139" t="s">
        <v>125</v>
      </c>
      <c r="D46" s="139" t="s">
        <v>125</v>
      </c>
      <c r="E46" s="139" t="s">
        <v>125</v>
      </c>
      <c r="F46" s="139" t="s">
        <v>125</v>
      </c>
      <c r="G46" s="139" t="s">
        <v>125</v>
      </c>
      <c r="H46" s="139" t="s">
        <v>125</v>
      </c>
      <c r="I46" s="139" t="s">
        <v>125</v>
      </c>
      <c r="J46" s="139" t="s">
        <v>125</v>
      </c>
      <c r="K46" s="139" t="s">
        <v>125</v>
      </c>
      <c r="L46" s="139" t="s">
        <v>125</v>
      </c>
      <c r="M46" s="139" t="s">
        <v>125</v>
      </c>
      <c r="N46" s="139" t="s">
        <v>125</v>
      </c>
    </row>
    <row r="47" spans="1:14" x14ac:dyDescent="0.2">
      <c r="A47" s="16" t="s">
        <v>57</v>
      </c>
      <c r="B47" s="140"/>
      <c r="C47" s="139" t="s">
        <v>125</v>
      </c>
      <c r="D47" s="139" t="s">
        <v>125</v>
      </c>
      <c r="E47" s="139" t="s">
        <v>125</v>
      </c>
      <c r="F47" s="139" t="s">
        <v>125</v>
      </c>
      <c r="G47" s="139" t="s">
        <v>125</v>
      </c>
      <c r="H47" s="139" t="s">
        <v>125</v>
      </c>
      <c r="I47" s="139" t="s">
        <v>125</v>
      </c>
      <c r="J47" s="139" t="s">
        <v>125</v>
      </c>
      <c r="K47" s="139" t="s">
        <v>125</v>
      </c>
      <c r="L47" s="139" t="s">
        <v>125</v>
      </c>
      <c r="M47" s="139" t="s">
        <v>125</v>
      </c>
      <c r="N47" s="139" t="s">
        <v>125</v>
      </c>
    </row>
    <row r="48" spans="1:14" x14ac:dyDescent="0.2">
      <c r="A48" s="16" t="s">
        <v>58</v>
      </c>
      <c r="B48" s="139"/>
      <c r="C48" s="139" t="s">
        <v>125</v>
      </c>
      <c r="D48" s="139" t="s">
        <v>125</v>
      </c>
      <c r="E48" s="139" t="s">
        <v>125</v>
      </c>
      <c r="F48" s="139" t="s">
        <v>125</v>
      </c>
      <c r="G48" s="139" t="s">
        <v>125</v>
      </c>
      <c r="H48" s="139" t="s">
        <v>125</v>
      </c>
      <c r="I48" s="139" t="s">
        <v>125</v>
      </c>
      <c r="J48" s="139" t="s">
        <v>125</v>
      </c>
      <c r="K48" s="139" t="s">
        <v>125</v>
      </c>
      <c r="L48" s="139" t="s">
        <v>125</v>
      </c>
      <c r="M48" s="139" t="s">
        <v>125</v>
      </c>
      <c r="N48" s="139" t="s">
        <v>125</v>
      </c>
    </row>
    <row r="49" spans="1:14" x14ac:dyDescent="0.2">
      <c r="A49" s="16" t="s">
        <v>59</v>
      </c>
      <c r="B49" s="139"/>
      <c r="C49" s="139" t="s">
        <v>125</v>
      </c>
      <c r="D49" s="139" t="s">
        <v>125</v>
      </c>
      <c r="E49" s="139" t="s">
        <v>125</v>
      </c>
      <c r="F49" s="139" t="s">
        <v>125</v>
      </c>
      <c r="G49" s="139" t="s">
        <v>125</v>
      </c>
      <c r="H49" s="139" t="s">
        <v>125</v>
      </c>
      <c r="I49" s="139" t="s">
        <v>125</v>
      </c>
      <c r="J49" s="139" t="s">
        <v>125</v>
      </c>
      <c r="K49" s="139" t="s">
        <v>125</v>
      </c>
      <c r="L49" s="139" t="s">
        <v>125</v>
      </c>
      <c r="M49" s="139" t="s">
        <v>125</v>
      </c>
      <c r="N49" s="139" t="s">
        <v>125</v>
      </c>
    </row>
    <row r="50" spans="1:14" x14ac:dyDescent="0.2">
      <c r="A50" s="16" t="s">
        <v>60</v>
      </c>
      <c r="B50" s="139"/>
      <c r="C50" s="139" t="s">
        <v>125</v>
      </c>
      <c r="D50" s="139" t="s">
        <v>125</v>
      </c>
      <c r="E50" s="139" t="s">
        <v>125</v>
      </c>
      <c r="F50" s="139" t="s">
        <v>125</v>
      </c>
      <c r="G50" s="139" t="s">
        <v>125</v>
      </c>
      <c r="H50" s="139" t="s">
        <v>125</v>
      </c>
      <c r="I50" s="139" t="s">
        <v>125</v>
      </c>
      <c r="J50" s="139" t="s">
        <v>125</v>
      </c>
      <c r="K50" s="139" t="s">
        <v>125</v>
      </c>
      <c r="L50" s="139" t="s">
        <v>125</v>
      </c>
      <c r="M50" s="139" t="s">
        <v>125</v>
      </c>
      <c r="N50" s="139" t="s">
        <v>125</v>
      </c>
    </row>
    <row r="51" spans="1:14" x14ac:dyDescent="0.2">
      <c r="A51" s="16" t="s">
        <v>61</v>
      </c>
      <c r="B51" s="139"/>
      <c r="C51" s="139" t="s">
        <v>125</v>
      </c>
      <c r="D51" s="139" t="s">
        <v>125</v>
      </c>
      <c r="E51" s="139" t="s">
        <v>125</v>
      </c>
      <c r="F51" s="139" t="s">
        <v>125</v>
      </c>
      <c r="G51" s="139" t="s">
        <v>125</v>
      </c>
      <c r="H51" s="139" t="s">
        <v>125</v>
      </c>
      <c r="I51" s="139" t="s">
        <v>125</v>
      </c>
      <c r="J51" s="139" t="s">
        <v>125</v>
      </c>
      <c r="K51" s="139" t="s">
        <v>125</v>
      </c>
      <c r="L51" s="139" t="s">
        <v>125</v>
      </c>
      <c r="M51" s="139" t="s">
        <v>125</v>
      </c>
      <c r="N51" s="139" t="s">
        <v>125</v>
      </c>
    </row>
    <row r="52" spans="1:14" x14ac:dyDescent="0.2">
      <c r="A52" s="16" t="s">
        <v>62</v>
      </c>
      <c r="B52" s="139"/>
      <c r="C52" s="139" t="s">
        <v>125</v>
      </c>
      <c r="D52" s="139" t="s">
        <v>125</v>
      </c>
      <c r="E52" s="139" t="s">
        <v>125</v>
      </c>
      <c r="F52" s="139" t="s">
        <v>125</v>
      </c>
      <c r="G52" s="139" t="s">
        <v>125</v>
      </c>
      <c r="H52" s="139" t="s">
        <v>125</v>
      </c>
      <c r="I52" s="139" t="s">
        <v>125</v>
      </c>
      <c r="J52" s="139" t="s">
        <v>125</v>
      </c>
      <c r="K52" s="139" t="s">
        <v>125</v>
      </c>
      <c r="L52" s="139" t="s">
        <v>125</v>
      </c>
      <c r="M52" s="139" t="s">
        <v>125</v>
      </c>
      <c r="N52" s="139" t="s">
        <v>125</v>
      </c>
    </row>
    <row r="53" spans="1:14" x14ac:dyDescent="0.2">
      <c r="A53" s="16" t="s">
        <v>63</v>
      </c>
      <c r="B53" s="139"/>
      <c r="C53" s="139" t="s">
        <v>125</v>
      </c>
      <c r="D53" s="139" t="s">
        <v>125</v>
      </c>
      <c r="E53" s="139" t="s">
        <v>125</v>
      </c>
      <c r="F53" s="139" t="s">
        <v>125</v>
      </c>
      <c r="G53" s="139" t="s">
        <v>125</v>
      </c>
      <c r="H53" s="139" t="s">
        <v>125</v>
      </c>
      <c r="I53" s="139" t="s">
        <v>125</v>
      </c>
      <c r="J53" s="139" t="s">
        <v>125</v>
      </c>
      <c r="K53" s="139" t="s">
        <v>125</v>
      </c>
      <c r="L53" s="139" t="s">
        <v>125</v>
      </c>
      <c r="M53" s="139" t="s">
        <v>125</v>
      </c>
      <c r="N53" s="139" t="s">
        <v>125</v>
      </c>
    </row>
    <row r="54" spans="1:14" x14ac:dyDescent="0.2">
      <c r="A54" s="16" t="s">
        <v>64</v>
      </c>
      <c r="B54" s="139"/>
      <c r="C54" s="139" t="s">
        <v>125</v>
      </c>
      <c r="D54" s="139" t="s">
        <v>125</v>
      </c>
      <c r="E54" s="139" t="s">
        <v>125</v>
      </c>
      <c r="F54" s="139" t="s">
        <v>125</v>
      </c>
      <c r="G54" s="139" t="s">
        <v>125</v>
      </c>
      <c r="H54" s="139" t="s">
        <v>125</v>
      </c>
      <c r="I54" s="139" t="s">
        <v>125</v>
      </c>
      <c r="J54" s="139" t="s">
        <v>125</v>
      </c>
      <c r="K54" s="139" t="s">
        <v>125</v>
      </c>
      <c r="L54" s="139" t="s">
        <v>125</v>
      </c>
      <c r="M54" s="139" t="s">
        <v>125</v>
      </c>
      <c r="N54" s="139" t="s">
        <v>125</v>
      </c>
    </row>
    <row r="55" spans="1:14" x14ac:dyDescent="0.2">
      <c r="A55" s="16" t="s">
        <v>65</v>
      </c>
      <c r="B55" s="139"/>
      <c r="C55" s="139" t="s">
        <v>125</v>
      </c>
      <c r="D55" s="139" t="s">
        <v>125</v>
      </c>
      <c r="E55" s="139" t="s">
        <v>125</v>
      </c>
      <c r="F55" s="139" t="s">
        <v>125</v>
      </c>
      <c r="G55" s="139" t="s">
        <v>125</v>
      </c>
      <c r="H55" s="139" t="s">
        <v>125</v>
      </c>
      <c r="I55" s="139" t="s">
        <v>125</v>
      </c>
      <c r="J55" s="139" t="s">
        <v>125</v>
      </c>
      <c r="K55" s="139" t="s">
        <v>125</v>
      </c>
      <c r="L55" s="139" t="s">
        <v>125</v>
      </c>
      <c r="M55" s="139" t="s">
        <v>125</v>
      </c>
      <c r="N55" s="139" t="s">
        <v>125</v>
      </c>
    </row>
    <row r="56" spans="1:14" x14ac:dyDescent="0.2">
      <c r="A56" s="16" t="s">
        <v>66</v>
      </c>
      <c r="B56" s="139"/>
      <c r="C56" s="139" t="s">
        <v>125</v>
      </c>
      <c r="D56" s="139" t="s">
        <v>125</v>
      </c>
      <c r="E56" s="139" t="s">
        <v>125</v>
      </c>
      <c r="F56" s="139" t="s">
        <v>125</v>
      </c>
      <c r="G56" s="139" t="s">
        <v>125</v>
      </c>
      <c r="H56" s="139" t="s">
        <v>125</v>
      </c>
      <c r="I56" s="139" t="s">
        <v>125</v>
      </c>
      <c r="J56" s="139" t="s">
        <v>125</v>
      </c>
      <c r="K56" s="139" t="s">
        <v>125</v>
      </c>
      <c r="L56" s="139" t="s">
        <v>125</v>
      </c>
      <c r="M56" s="139" t="s">
        <v>125</v>
      </c>
      <c r="N56" s="139" t="s">
        <v>125</v>
      </c>
    </row>
    <row r="57" spans="1:14" x14ac:dyDescent="0.2">
      <c r="A57" s="16" t="s">
        <v>67</v>
      </c>
      <c r="B57" s="139"/>
      <c r="C57" s="141" t="s">
        <v>126</v>
      </c>
      <c r="D57" s="141" t="s">
        <v>126</v>
      </c>
      <c r="E57" s="141" t="s">
        <v>126</v>
      </c>
      <c r="F57" s="141" t="s">
        <v>126</v>
      </c>
      <c r="G57" s="141" t="s">
        <v>126</v>
      </c>
      <c r="H57" s="141" t="s">
        <v>126</v>
      </c>
      <c r="I57" s="141" t="s">
        <v>126</v>
      </c>
      <c r="J57" s="141" t="s">
        <v>126</v>
      </c>
      <c r="K57" s="141" t="s">
        <v>126</v>
      </c>
      <c r="L57" s="141" t="s">
        <v>126</v>
      </c>
      <c r="M57" s="141" t="s">
        <v>126</v>
      </c>
      <c r="N57" s="141" t="s">
        <v>126</v>
      </c>
    </row>
    <row r="58" spans="1:14" ht="33.75" x14ac:dyDescent="0.2">
      <c r="A58" s="16" t="s">
        <v>68</v>
      </c>
      <c r="B58" s="139"/>
      <c r="C58" s="139" t="s">
        <v>125</v>
      </c>
      <c r="D58" s="142" t="s">
        <v>130</v>
      </c>
      <c r="E58" s="142" t="s">
        <v>130</v>
      </c>
      <c r="F58" s="142" t="s">
        <v>129</v>
      </c>
      <c r="G58" s="142" t="s">
        <v>129</v>
      </c>
      <c r="H58" s="142" t="s">
        <v>129</v>
      </c>
      <c r="I58" s="139" t="s">
        <v>126</v>
      </c>
      <c r="J58" s="139" t="s">
        <v>126</v>
      </c>
      <c r="K58" s="139" t="s">
        <v>126</v>
      </c>
      <c r="L58" s="139" t="s">
        <v>126</v>
      </c>
      <c r="M58" s="139" t="s">
        <v>126</v>
      </c>
      <c r="N58" s="139" t="s">
        <v>126</v>
      </c>
    </row>
    <row r="59" spans="1:14" x14ac:dyDescent="0.2">
      <c r="A59" s="16" t="s">
        <v>69</v>
      </c>
      <c r="B59" s="139"/>
      <c r="C59" s="139" t="s">
        <v>125</v>
      </c>
      <c r="D59" s="139" t="s">
        <v>125</v>
      </c>
      <c r="E59" s="139" t="s">
        <v>125</v>
      </c>
      <c r="F59" s="139" t="s">
        <v>125</v>
      </c>
      <c r="G59" s="139" t="s">
        <v>125</v>
      </c>
      <c r="H59" s="139" t="s">
        <v>125</v>
      </c>
      <c r="I59" s="139" t="s">
        <v>125</v>
      </c>
      <c r="J59" s="139" t="s">
        <v>125</v>
      </c>
      <c r="K59" s="139" t="s">
        <v>125</v>
      </c>
      <c r="L59" s="139" t="s">
        <v>125</v>
      </c>
      <c r="M59" s="139" t="s">
        <v>125</v>
      </c>
      <c r="N59" s="139" t="s">
        <v>125</v>
      </c>
    </row>
    <row r="60" spans="1:14" x14ac:dyDescent="0.2">
      <c r="A60" s="16" t="s">
        <v>70</v>
      </c>
      <c r="B60" s="139"/>
      <c r="C60" s="139" t="s">
        <v>126</v>
      </c>
      <c r="D60" s="139" t="s">
        <v>126</v>
      </c>
      <c r="E60" s="139" t="s">
        <v>126</v>
      </c>
      <c r="F60" s="139" t="s">
        <v>126</v>
      </c>
      <c r="G60" s="139" t="s">
        <v>126</v>
      </c>
      <c r="H60" s="139" t="s">
        <v>126</v>
      </c>
      <c r="I60" s="139" t="s">
        <v>126</v>
      </c>
      <c r="J60" s="139" t="s">
        <v>126</v>
      </c>
      <c r="K60" s="139" t="s">
        <v>126</v>
      </c>
      <c r="L60" s="139" t="s">
        <v>126</v>
      </c>
      <c r="M60" s="139" t="s">
        <v>126</v>
      </c>
      <c r="N60" s="139" t="s">
        <v>126</v>
      </c>
    </row>
    <row r="61" spans="1:14" x14ac:dyDescent="0.2">
      <c r="A61" s="16" t="s">
        <v>71</v>
      </c>
      <c r="B61" s="139"/>
      <c r="C61" s="139" t="s">
        <v>125</v>
      </c>
      <c r="D61" s="139" t="s">
        <v>125</v>
      </c>
      <c r="E61" s="139" t="s">
        <v>125</v>
      </c>
      <c r="F61" s="139" t="s">
        <v>125</v>
      </c>
      <c r="G61" s="139" t="s">
        <v>125</v>
      </c>
      <c r="H61" s="139" t="s">
        <v>125</v>
      </c>
      <c r="I61" s="139" t="s">
        <v>125</v>
      </c>
      <c r="J61" s="139" t="s">
        <v>125</v>
      </c>
      <c r="K61" s="139" t="s">
        <v>125</v>
      </c>
      <c r="L61" s="139" t="s">
        <v>125</v>
      </c>
      <c r="M61" s="139" t="s">
        <v>125</v>
      </c>
      <c r="N61" s="139" t="s">
        <v>125</v>
      </c>
    </row>
    <row r="62" spans="1:14" x14ac:dyDescent="0.2">
      <c r="A62" s="16" t="s">
        <v>72</v>
      </c>
      <c r="B62" s="139"/>
      <c r="C62" s="141" t="s">
        <v>126</v>
      </c>
      <c r="D62" s="141" t="s">
        <v>126</v>
      </c>
      <c r="E62" s="141" t="s">
        <v>126</v>
      </c>
      <c r="F62" s="141" t="s">
        <v>126</v>
      </c>
      <c r="G62" s="141" t="s">
        <v>126</v>
      </c>
      <c r="H62" s="141" t="s">
        <v>126</v>
      </c>
      <c r="I62" s="141" t="s">
        <v>126</v>
      </c>
      <c r="J62" s="141" t="s">
        <v>126</v>
      </c>
      <c r="K62" s="141" t="s">
        <v>126</v>
      </c>
      <c r="L62" s="139" t="s">
        <v>126</v>
      </c>
      <c r="M62" s="139" t="s">
        <v>126</v>
      </c>
      <c r="N62" s="139" t="s">
        <v>126</v>
      </c>
    </row>
    <row r="63" spans="1:14" x14ac:dyDescent="0.2">
      <c r="A63" s="16" t="s">
        <v>73</v>
      </c>
      <c r="B63" s="139"/>
      <c r="C63" s="141" t="s">
        <v>126</v>
      </c>
      <c r="D63" s="141" t="s">
        <v>126</v>
      </c>
      <c r="E63" s="141" t="s">
        <v>126</v>
      </c>
      <c r="F63" s="141" t="s">
        <v>126</v>
      </c>
      <c r="G63" s="141" t="s">
        <v>126</v>
      </c>
      <c r="H63" s="141" t="s">
        <v>126</v>
      </c>
      <c r="I63" s="141" t="s">
        <v>126</v>
      </c>
      <c r="J63" s="141" t="s">
        <v>126</v>
      </c>
      <c r="K63" s="141" t="s">
        <v>126</v>
      </c>
      <c r="L63" s="139" t="s">
        <v>126</v>
      </c>
      <c r="M63" s="139" t="s">
        <v>126</v>
      </c>
      <c r="N63" s="139" t="s">
        <v>126</v>
      </c>
    </row>
    <row r="64" spans="1:14" x14ac:dyDescent="0.2">
      <c r="A64" s="16" t="s">
        <v>1</v>
      </c>
      <c r="B64" s="139"/>
      <c r="C64" s="139" t="s">
        <v>125</v>
      </c>
      <c r="D64" s="139" t="s">
        <v>125</v>
      </c>
      <c r="E64" s="139" t="s">
        <v>125</v>
      </c>
      <c r="F64" s="139" t="s">
        <v>125</v>
      </c>
      <c r="G64" s="139" t="s">
        <v>125</v>
      </c>
      <c r="H64" s="139" t="s">
        <v>125</v>
      </c>
      <c r="I64" s="139" t="s">
        <v>125</v>
      </c>
      <c r="J64" s="139" t="s">
        <v>125</v>
      </c>
      <c r="K64" s="139" t="s">
        <v>125</v>
      </c>
      <c r="L64" s="139" t="s">
        <v>125</v>
      </c>
      <c r="M64" s="139" t="s">
        <v>125</v>
      </c>
      <c r="N64" s="139" t="s">
        <v>125</v>
      </c>
    </row>
    <row r="65" spans="1:14" x14ac:dyDescent="0.2">
      <c r="A65" s="16" t="s">
        <v>74</v>
      </c>
      <c r="B65" s="139"/>
      <c r="C65" s="139" t="s">
        <v>125</v>
      </c>
      <c r="D65" s="139" t="s">
        <v>125</v>
      </c>
      <c r="E65" s="139" t="s">
        <v>125</v>
      </c>
      <c r="F65" s="139" t="s">
        <v>125</v>
      </c>
      <c r="G65" s="139" t="s">
        <v>125</v>
      </c>
      <c r="H65" s="139" t="s">
        <v>125</v>
      </c>
      <c r="I65" s="139" t="s">
        <v>125</v>
      </c>
      <c r="J65" s="139" t="s">
        <v>125</v>
      </c>
      <c r="K65" s="139" t="s">
        <v>125</v>
      </c>
      <c r="L65" s="139" t="s">
        <v>125</v>
      </c>
      <c r="M65" s="139" t="s">
        <v>125</v>
      </c>
      <c r="N65" s="139" t="s">
        <v>125</v>
      </c>
    </row>
    <row r="66" spans="1:14" x14ac:dyDescent="0.2">
      <c r="A66" s="16" t="s">
        <v>75</v>
      </c>
      <c r="B66" s="139"/>
      <c r="C66" s="139" t="s">
        <v>125</v>
      </c>
      <c r="D66" s="139" t="s">
        <v>125</v>
      </c>
      <c r="E66" s="139" t="s">
        <v>125</v>
      </c>
      <c r="F66" s="139" t="s">
        <v>125</v>
      </c>
      <c r="G66" s="139" t="s">
        <v>125</v>
      </c>
      <c r="H66" s="139" t="s">
        <v>125</v>
      </c>
      <c r="I66" s="139" t="s">
        <v>125</v>
      </c>
      <c r="J66" s="139" t="s">
        <v>125</v>
      </c>
      <c r="K66" s="139" t="s">
        <v>125</v>
      </c>
      <c r="L66" s="139" t="s">
        <v>125</v>
      </c>
      <c r="M66" s="139" t="s">
        <v>125</v>
      </c>
      <c r="N66" s="139" t="s">
        <v>125</v>
      </c>
    </row>
    <row r="67" spans="1:14" x14ac:dyDescent="0.2">
      <c r="A67" s="16" t="s">
        <v>76</v>
      </c>
      <c r="B67" s="139"/>
      <c r="C67" s="139" t="s">
        <v>125</v>
      </c>
      <c r="D67" s="139" t="s">
        <v>125</v>
      </c>
      <c r="E67" s="139" t="s">
        <v>125</v>
      </c>
      <c r="F67" s="139" t="s">
        <v>125</v>
      </c>
      <c r="G67" s="139" t="s">
        <v>125</v>
      </c>
      <c r="H67" s="139" t="s">
        <v>125</v>
      </c>
      <c r="I67" s="139" t="s">
        <v>125</v>
      </c>
      <c r="J67" s="139" t="s">
        <v>125</v>
      </c>
      <c r="K67" s="139" t="s">
        <v>125</v>
      </c>
      <c r="L67" s="139" t="s">
        <v>125</v>
      </c>
      <c r="M67" s="139" t="s">
        <v>125</v>
      </c>
      <c r="N67" s="139" t="s">
        <v>125</v>
      </c>
    </row>
    <row r="68" spans="1:14" x14ac:dyDescent="0.2">
      <c r="A68" s="16" t="s">
        <v>77</v>
      </c>
      <c r="B68" s="139"/>
      <c r="C68" s="141" t="s">
        <v>126</v>
      </c>
      <c r="D68" s="141" t="s">
        <v>126</v>
      </c>
      <c r="E68" s="141" t="s">
        <v>126</v>
      </c>
      <c r="F68" s="141" t="s">
        <v>126</v>
      </c>
      <c r="G68" s="141" t="s">
        <v>126</v>
      </c>
      <c r="H68" s="141" t="s">
        <v>126</v>
      </c>
      <c r="I68" s="141" t="s">
        <v>126</v>
      </c>
      <c r="J68" s="141" t="s">
        <v>126</v>
      </c>
      <c r="K68" s="141" t="s">
        <v>126</v>
      </c>
      <c r="L68" s="139" t="s">
        <v>126</v>
      </c>
      <c r="M68" s="139" t="s">
        <v>126</v>
      </c>
      <c r="N68" s="139" t="s">
        <v>126</v>
      </c>
    </row>
    <row r="69" spans="1:14" x14ac:dyDescent="0.2">
      <c r="A69" s="16" t="s">
        <v>78</v>
      </c>
      <c r="B69" s="139"/>
      <c r="C69" s="139" t="s">
        <v>125</v>
      </c>
      <c r="D69" s="139" t="s">
        <v>125</v>
      </c>
      <c r="E69" s="139" t="s">
        <v>125</v>
      </c>
      <c r="F69" s="139" t="s">
        <v>125</v>
      </c>
      <c r="G69" s="139" t="s">
        <v>125</v>
      </c>
      <c r="H69" s="139" t="s">
        <v>125</v>
      </c>
      <c r="I69" s="139" t="s">
        <v>125</v>
      </c>
      <c r="J69" s="139" t="s">
        <v>125</v>
      </c>
      <c r="K69" s="139" t="s">
        <v>125</v>
      </c>
      <c r="L69" s="139" t="s">
        <v>125</v>
      </c>
      <c r="M69" s="139" t="s">
        <v>125</v>
      </c>
      <c r="N69" s="139" t="s">
        <v>125</v>
      </c>
    </row>
    <row r="70" spans="1:14" x14ac:dyDescent="0.2">
      <c r="A70" s="16" t="s">
        <v>79</v>
      </c>
      <c r="B70" s="139"/>
      <c r="C70" s="139" t="s">
        <v>125</v>
      </c>
      <c r="D70" s="139" t="s">
        <v>125</v>
      </c>
      <c r="E70" s="139" t="s">
        <v>125</v>
      </c>
      <c r="F70" s="139" t="s">
        <v>125</v>
      </c>
      <c r="G70" s="139" t="s">
        <v>125</v>
      </c>
      <c r="H70" s="139" t="s">
        <v>125</v>
      </c>
      <c r="I70" s="139" t="s">
        <v>125</v>
      </c>
      <c r="J70" s="139" t="s">
        <v>125</v>
      </c>
      <c r="K70" s="139" t="s">
        <v>125</v>
      </c>
      <c r="L70" s="139" t="s">
        <v>125</v>
      </c>
      <c r="M70" s="139" t="s">
        <v>125</v>
      </c>
      <c r="N70" s="139" t="s">
        <v>125</v>
      </c>
    </row>
    <row r="71" spans="1:14" x14ac:dyDescent="0.2">
      <c r="A71" s="16" t="s">
        <v>80</v>
      </c>
      <c r="B71" s="140"/>
      <c r="C71" s="139" t="s">
        <v>125</v>
      </c>
      <c r="D71" s="139" t="s">
        <v>125</v>
      </c>
      <c r="E71" s="139" t="s">
        <v>125</v>
      </c>
      <c r="F71" s="139" t="s">
        <v>125</v>
      </c>
      <c r="G71" s="139" t="s">
        <v>125</v>
      </c>
      <c r="H71" s="139" t="s">
        <v>125</v>
      </c>
      <c r="I71" s="139" t="s">
        <v>125</v>
      </c>
      <c r="J71" s="139" t="s">
        <v>125</v>
      </c>
      <c r="K71" s="139" t="s">
        <v>125</v>
      </c>
      <c r="L71" s="139" t="s">
        <v>125</v>
      </c>
      <c r="M71" s="139" t="s">
        <v>125</v>
      </c>
      <c r="N71" s="139" t="s">
        <v>125</v>
      </c>
    </row>
    <row r="72" spans="1:14" x14ac:dyDescent="0.2">
      <c r="A72" s="16" t="s">
        <v>81</v>
      </c>
      <c r="B72" s="139"/>
      <c r="C72" s="139" t="s">
        <v>125</v>
      </c>
      <c r="D72" s="139" t="s">
        <v>125</v>
      </c>
      <c r="E72" s="139" t="s">
        <v>125</v>
      </c>
      <c r="F72" s="139" t="s">
        <v>125</v>
      </c>
      <c r="G72" s="139" t="s">
        <v>125</v>
      </c>
      <c r="H72" s="139" t="s">
        <v>125</v>
      </c>
      <c r="I72" s="139" t="s">
        <v>125</v>
      </c>
      <c r="J72" s="139" t="s">
        <v>125</v>
      </c>
      <c r="K72" s="139" t="s">
        <v>125</v>
      </c>
      <c r="L72" s="139" t="s">
        <v>125</v>
      </c>
      <c r="M72" s="139" t="s">
        <v>125</v>
      </c>
      <c r="N72" s="139" t="s">
        <v>125</v>
      </c>
    </row>
    <row r="73" spans="1:14" x14ac:dyDescent="0.2">
      <c r="A73" s="16" t="s">
        <v>82</v>
      </c>
      <c r="B73" s="140"/>
      <c r="C73" s="139" t="s">
        <v>125</v>
      </c>
      <c r="D73" s="139" t="s">
        <v>125</v>
      </c>
      <c r="E73" s="139" t="s">
        <v>125</v>
      </c>
      <c r="F73" s="139" t="s">
        <v>125</v>
      </c>
      <c r="G73" s="139" t="s">
        <v>125</v>
      </c>
      <c r="H73" s="139" t="s">
        <v>125</v>
      </c>
      <c r="I73" s="139" t="s">
        <v>125</v>
      </c>
      <c r="J73" s="139" t="s">
        <v>125</v>
      </c>
      <c r="K73" s="139" t="s">
        <v>125</v>
      </c>
      <c r="L73" s="139" t="s">
        <v>125</v>
      </c>
      <c r="M73" s="139" t="s">
        <v>125</v>
      </c>
      <c r="N73" s="139" t="s">
        <v>125</v>
      </c>
    </row>
    <row r="74" spans="1:14" x14ac:dyDescent="0.2">
      <c r="A74" s="16" t="s">
        <v>83</v>
      </c>
      <c r="B74" s="139"/>
      <c r="C74" s="139" t="s">
        <v>125</v>
      </c>
      <c r="D74" s="139" t="s">
        <v>125</v>
      </c>
      <c r="E74" s="139" t="s">
        <v>125</v>
      </c>
      <c r="F74" s="139" t="s">
        <v>125</v>
      </c>
      <c r="G74" s="139" t="s">
        <v>125</v>
      </c>
      <c r="H74" s="139" t="s">
        <v>125</v>
      </c>
      <c r="I74" s="139" t="s">
        <v>125</v>
      </c>
      <c r="J74" s="139" t="s">
        <v>125</v>
      </c>
      <c r="K74" s="139" t="s">
        <v>125</v>
      </c>
      <c r="L74" s="139" t="s">
        <v>125</v>
      </c>
      <c r="M74" s="139" t="s">
        <v>125</v>
      </c>
      <c r="N74" s="139" t="s">
        <v>125</v>
      </c>
    </row>
    <row r="75" spans="1:14" x14ac:dyDescent="0.2">
      <c r="A75" s="16" t="s">
        <v>84</v>
      </c>
      <c r="B75" s="139"/>
      <c r="C75" s="139" t="s">
        <v>125</v>
      </c>
      <c r="D75" s="139" t="s">
        <v>125</v>
      </c>
      <c r="E75" s="139" t="s">
        <v>125</v>
      </c>
      <c r="F75" s="139" t="s">
        <v>125</v>
      </c>
      <c r="G75" s="139" t="s">
        <v>125</v>
      </c>
      <c r="H75" s="139" t="s">
        <v>125</v>
      </c>
      <c r="I75" s="139" t="s">
        <v>125</v>
      </c>
      <c r="J75" s="139" t="s">
        <v>125</v>
      </c>
      <c r="K75" s="139" t="s">
        <v>125</v>
      </c>
      <c r="L75" s="139" t="s">
        <v>125</v>
      </c>
      <c r="M75" s="139" t="s">
        <v>125</v>
      </c>
      <c r="N75" s="139" t="s">
        <v>125</v>
      </c>
    </row>
    <row r="76" spans="1:14" x14ac:dyDescent="0.2">
      <c r="A76" s="16" t="s">
        <v>85</v>
      </c>
      <c r="B76" s="140"/>
      <c r="C76" s="139" t="s">
        <v>125</v>
      </c>
      <c r="D76" s="139" t="s">
        <v>125</v>
      </c>
      <c r="E76" s="139" t="s">
        <v>125</v>
      </c>
      <c r="F76" s="139" t="s">
        <v>125</v>
      </c>
      <c r="G76" s="139" t="s">
        <v>125</v>
      </c>
      <c r="H76" s="139" t="s">
        <v>125</v>
      </c>
      <c r="I76" s="139" t="s">
        <v>125</v>
      </c>
      <c r="J76" s="139" t="s">
        <v>125</v>
      </c>
      <c r="K76" s="139" t="s">
        <v>125</v>
      </c>
      <c r="L76" s="139" t="s">
        <v>125</v>
      </c>
      <c r="M76" s="139" t="s">
        <v>125</v>
      </c>
      <c r="N76" s="139" t="s">
        <v>125</v>
      </c>
    </row>
    <row r="77" spans="1:14" x14ac:dyDescent="0.2">
      <c r="A77" s="16" t="s">
        <v>86</v>
      </c>
      <c r="B77" s="139"/>
      <c r="C77" s="141" t="s">
        <v>126</v>
      </c>
      <c r="D77" s="141" t="s">
        <v>126</v>
      </c>
      <c r="E77" s="141" t="s">
        <v>126</v>
      </c>
      <c r="F77" s="141" t="s">
        <v>126</v>
      </c>
      <c r="G77" s="141" t="s">
        <v>126</v>
      </c>
      <c r="H77" s="141" t="s">
        <v>126</v>
      </c>
      <c r="I77" s="141" t="s">
        <v>126</v>
      </c>
      <c r="J77" s="141" t="s">
        <v>126</v>
      </c>
      <c r="K77" s="141" t="s">
        <v>126</v>
      </c>
      <c r="L77" s="139" t="s">
        <v>126</v>
      </c>
      <c r="M77" s="139" t="s">
        <v>126</v>
      </c>
      <c r="N77" s="139" t="s">
        <v>126</v>
      </c>
    </row>
    <row r="78" spans="1:14" x14ac:dyDescent="0.2">
      <c r="A78" s="16" t="s">
        <v>87</v>
      </c>
      <c r="B78" s="140"/>
      <c r="C78" s="139" t="s">
        <v>125</v>
      </c>
      <c r="D78" s="139" t="s">
        <v>125</v>
      </c>
      <c r="E78" s="139" t="s">
        <v>125</v>
      </c>
      <c r="F78" s="139" t="s">
        <v>125</v>
      </c>
      <c r="G78" s="139" t="s">
        <v>125</v>
      </c>
      <c r="H78" s="139" t="s">
        <v>125</v>
      </c>
      <c r="I78" s="139" t="s">
        <v>125</v>
      </c>
      <c r="J78" s="139" t="s">
        <v>125</v>
      </c>
      <c r="K78" s="139" t="s">
        <v>125</v>
      </c>
      <c r="L78" s="139" t="s">
        <v>125</v>
      </c>
      <c r="M78" s="139" t="s">
        <v>125</v>
      </c>
      <c r="N78" s="139" t="s">
        <v>125</v>
      </c>
    </row>
    <row r="79" spans="1:14" x14ac:dyDescent="0.2">
      <c r="A79" s="16" t="s">
        <v>88</v>
      </c>
      <c r="B79" s="140"/>
      <c r="C79" s="139" t="s">
        <v>125</v>
      </c>
      <c r="D79" s="139" t="s">
        <v>125</v>
      </c>
      <c r="E79" s="139" t="s">
        <v>125</v>
      </c>
      <c r="F79" s="139" t="s">
        <v>125</v>
      </c>
      <c r="G79" s="139" t="s">
        <v>125</v>
      </c>
      <c r="H79" s="139" t="s">
        <v>125</v>
      </c>
      <c r="I79" s="139" t="s">
        <v>125</v>
      </c>
      <c r="J79" s="139" t="s">
        <v>125</v>
      </c>
      <c r="K79" s="139" t="s">
        <v>125</v>
      </c>
      <c r="L79" s="139" t="s">
        <v>125</v>
      </c>
      <c r="M79" s="139" t="s">
        <v>125</v>
      </c>
      <c r="N79" s="139" t="s">
        <v>125</v>
      </c>
    </row>
    <row r="80" spans="1:14" x14ac:dyDescent="0.2">
      <c r="A80" s="16" t="s">
        <v>89</v>
      </c>
      <c r="B80" s="140"/>
      <c r="C80" s="141" t="s">
        <v>126</v>
      </c>
      <c r="D80" s="141" t="s">
        <v>126</v>
      </c>
      <c r="E80" s="141" t="s">
        <v>126</v>
      </c>
      <c r="F80" s="141" t="s">
        <v>126</v>
      </c>
      <c r="G80" s="141" t="s">
        <v>126</v>
      </c>
      <c r="H80" s="141" t="s">
        <v>126</v>
      </c>
      <c r="I80" s="141" t="s">
        <v>126</v>
      </c>
      <c r="J80" s="141" t="s">
        <v>126</v>
      </c>
      <c r="K80" s="141" t="s">
        <v>126</v>
      </c>
      <c r="L80" s="139" t="s">
        <v>126</v>
      </c>
      <c r="M80" s="139" t="s">
        <v>126</v>
      </c>
      <c r="N80" s="139" t="s">
        <v>126</v>
      </c>
    </row>
    <row r="81" spans="1:14" x14ac:dyDescent="0.2">
      <c r="A81" s="16" t="s">
        <v>90</v>
      </c>
      <c r="B81" s="139"/>
      <c r="C81" s="139" t="s">
        <v>125</v>
      </c>
      <c r="D81" s="139" t="s">
        <v>125</v>
      </c>
      <c r="E81" s="139" t="s">
        <v>125</v>
      </c>
      <c r="F81" s="139" t="s">
        <v>125</v>
      </c>
      <c r="G81" s="139" t="s">
        <v>125</v>
      </c>
      <c r="H81" s="139" t="s">
        <v>125</v>
      </c>
      <c r="I81" s="139" t="s">
        <v>125</v>
      </c>
      <c r="J81" s="139" t="s">
        <v>125</v>
      </c>
      <c r="K81" s="139" t="s">
        <v>125</v>
      </c>
      <c r="L81" s="139" t="s">
        <v>125</v>
      </c>
      <c r="M81" s="139" t="s">
        <v>125</v>
      </c>
      <c r="N81" s="139" t="s">
        <v>125</v>
      </c>
    </row>
    <row r="82" spans="1:14" x14ac:dyDescent="0.2">
      <c r="A82" s="16" t="s">
        <v>91</v>
      </c>
      <c r="B82" s="139"/>
      <c r="C82" s="139" t="s">
        <v>125</v>
      </c>
      <c r="D82" s="139" t="s">
        <v>125</v>
      </c>
      <c r="E82" s="139" t="s">
        <v>125</v>
      </c>
      <c r="F82" s="139" t="s">
        <v>125</v>
      </c>
      <c r="G82" s="139" t="s">
        <v>125</v>
      </c>
      <c r="H82" s="139" t="s">
        <v>125</v>
      </c>
      <c r="I82" s="139" t="s">
        <v>125</v>
      </c>
      <c r="J82" s="139" t="s">
        <v>125</v>
      </c>
      <c r="K82" s="139" t="s">
        <v>125</v>
      </c>
      <c r="L82" s="139" t="s">
        <v>125</v>
      </c>
      <c r="M82" s="139" t="s">
        <v>125</v>
      </c>
      <c r="N82" s="139" t="s">
        <v>125</v>
      </c>
    </row>
    <row r="83" spans="1:14" x14ac:dyDescent="0.2">
      <c r="A83" s="3"/>
      <c r="B83" s="89"/>
      <c r="C83" s="90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132"/>
    </row>
    <row r="84" spans="1:14" ht="15" x14ac:dyDescent="0.25">
      <c r="A84" s="6" t="s">
        <v>17</v>
      </c>
      <c r="B84" s="81"/>
      <c r="C84" s="84"/>
      <c r="D84" s="81"/>
      <c r="E84" s="81"/>
      <c r="F84" s="81"/>
      <c r="G84" s="81"/>
      <c r="H84" s="204" t="s">
        <v>125</v>
      </c>
      <c r="I84" s="204" t="s">
        <v>125</v>
      </c>
      <c r="J84" s="204" t="s">
        <v>125</v>
      </c>
      <c r="K84" s="204" t="s">
        <v>125</v>
      </c>
      <c r="L84" s="204" t="s">
        <v>125</v>
      </c>
      <c r="M84" s="204" t="s">
        <v>125</v>
      </c>
      <c r="N84" s="206" t="s">
        <v>10</v>
      </c>
    </row>
    <row r="85" spans="1:14" x14ac:dyDescent="0.2">
      <c r="A85" s="16" t="s">
        <v>92</v>
      </c>
      <c r="B85" s="203"/>
      <c r="C85" s="204" t="s">
        <v>125</v>
      </c>
      <c r="D85" s="204" t="s">
        <v>125</v>
      </c>
      <c r="E85" s="204" t="s">
        <v>125</v>
      </c>
      <c r="F85" s="204" t="s">
        <v>125</v>
      </c>
      <c r="G85" s="204" t="s">
        <v>125</v>
      </c>
      <c r="H85" s="204" t="s">
        <v>125</v>
      </c>
      <c r="I85" s="204" t="s">
        <v>125</v>
      </c>
      <c r="J85" s="204" t="s">
        <v>125</v>
      </c>
      <c r="K85" s="204" t="s">
        <v>125</v>
      </c>
      <c r="L85" s="204" t="s">
        <v>125</v>
      </c>
      <c r="M85" s="204" t="s">
        <v>125</v>
      </c>
      <c r="N85" s="205" t="s">
        <v>125</v>
      </c>
    </row>
    <row r="86" spans="1:14" x14ac:dyDescent="0.2">
      <c r="A86" s="16" t="s">
        <v>93</v>
      </c>
      <c r="B86" s="203"/>
      <c r="C86" s="204" t="s">
        <v>125</v>
      </c>
      <c r="D86" s="204" t="s">
        <v>125</v>
      </c>
      <c r="E86" s="204" t="s">
        <v>125</v>
      </c>
      <c r="F86" s="204" t="s">
        <v>125</v>
      </c>
      <c r="G86" s="204" t="s">
        <v>125</v>
      </c>
      <c r="H86" s="204" t="s">
        <v>125</v>
      </c>
      <c r="I86" s="204" t="s">
        <v>125</v>
      </c>
      <c r="J86" s="204" t="s">
        <v>125</v>
      </c>
      <c r="K86" s="204" t="s">
        <v>125</v>
      </c>
      <c r="L86" s="204" t="s">
        <v>125</v>
      </c>
      <c r="M86" s="203" t="s">
        <v>10</v>
      </c>
      <c r="N86" s="206" t="s">
        <v>10</v>
      </c>
    </row>
    <row r="87" spans="1:14" x14ac:dyDescent="0.2">
      <c r="A87" s="16" t="s">
        <v>94</v>
      </c>
      <c r="B87" s="203"/>
      <c r="C87" s="203"/>
      <c r="D87" s="204" t="s">
        <v>125</v>
      </c>
      <c r="E87" s="204" t="s">
        <v>125</v>
      </c>
      <c r="F87" s="204" t="s">
        <v>125</v>
      </c>
      <c r="G87" s="204" t="s">
        <v>125</v>
      </c>
      <c r="H87" s="204" t="s">
        <v>125</v>
      </c>
      <c r="I87" s="204" t="s">
        <v>125</v>
      </c>
      <c r="J87" s="204" t="s">
        <v>125</v>
      </c>
      <c r="K87" s="204" t="s">
        <v>125</v>
      </c>
      <c r="L87" s="204" t="s">
        <v>125</v>
      </c>
      <c r="M87" s="204" t="s">
        <v>125</v>
      </c>
      <c r="N87" s="204" t="s">
        <v>125</v>
      </c>
    </row>
    <row r="88" spans="1:14" x14ac:dyDescent="0.2">
      <c r="A88" s="16" t="s">
        <v>95</v>
      </c>
      <c r="B88" s="203"/>
      <c r="C88" s="204" t="s">
        <v>125</v>
      </c>
      <c r="D88" s="204" t="s">
        <v>125</v>
      </c>
      <c r="E88" s="204" t="s">
        <v>125</v>
      </c>
      <c r="F88" s="204" t="s">
        <v>125</v>
      </c>
      <c r="G88" s="204" t="s">
        <v>125</v>
      </c>
      <c r="H88" s="204" t="s">
        <v>125</v>
      </c>
      <c r="I88" s="204" t="s">
        <v>125</v>
      </c>
      <c r="J88" s="204" t="s">
        <v>125</v>
      </c>
      <c r="K88" s="204" t="s">
        <v>125</v>
      </c>
      <c r="L88" s="204" t="s">
        <v>125</v>
      </c>
      <c r="M88" s="204" t="s">
        <v>125</v>
      </c>
      <c r="N88" s="204" t="s">
        <v>125</v>
      </c>
    </row>
    <row r="89" spans="1:14" x14ac:dyDescent="0.2">
      <c r="A89" s="16" t="s">
        <v>96</v>
      </c>
      <c r="B89" s="203"/>
      <c r="C89" s="204" t="s">
        <v>125</v>
      </c>
      <c r="D89" s="204" t="s">
        <v>125</v>
      </c>
      <c r="E89" s="204" t="s">
        <v>125</v>
      </c>
      <c r="F89" s="204" t="s">
        <v>125</v>
      </c>
      <c r="G89" s="204" t="s">
        <v>125</v>
      </c>
      <c r="H89" s="204" t="s">
        <v>125</v>
      </c>
      <c r="I89" s="204" t="s">
        <v>125</v>
      </c>
      <c r="J89" s="204" t="s">
        <v>125</v>
      </c>
      <c r="K89" s="204" t="s">
        <v>125</v>
      </c>
      <c r="L89" s="204" t="s">
        <v>125</v>
      </c>
      <c r="M89" s="204" t="s">
        <v>125</v>
      </c>
      <c r="N89" s="204" t="s">
        <v>125</v>
      </c>
    </row>
    <row r="90" spans="1:14" x14ac:dyDescent="0.2">
      <c r="A90" s="16" t="s">
        <v>97</v>
      </c>
      <c r="B90" s="203"/>
      <c r="C90" s="204" t="s">
        <v>125</v>
      </c>
      <c r="D90" s="204" t="s">
        <v>125</v>
      </c>
      <c r="E90" s="204" t="s">
        <v>125</v>
      </c>
      <c r="F90" s="204" t="s">
        <v>125</v>
      </c>
      <c r="G90" s="204" t="s">
        <v>125</v>
      </c>
      <c r="H90" s="204" t="s">
        <v>125</v>
      </c>
      <c r="I90" s="204" t="s">
        <v>125</v>
      </c>
      <c r="J90" s="204" t="s">
        <v>125</v>
      </c>
      <c r="K90" s="204" t="s">
        <v>125</v>
      </c>
      <c r="L90" s="204" t="s">
        <v>125</v>
      </c>
      <c r="M90" s="204" t="s">
        <v>125</v>
      </c>
      <c r="N90" s="204" t="s">
        <v>125</v>
      </c>
    </row>
    <row r="91" spans="1:14" x14ac:dyDescent="0.2">
      <c r="A91" s="16" t="s">
        <v>98</v>
      </c>
      <c r="B91" s="203"/>
      <c r="C91" s="204" t="s">
        <v>125</v>
      </c>
      <c r="D91" s="204" t="s">
        <v>125</v>
      </c>
      <c r="E91" s="204" t="s">
        <v>125</v>
      </c>
      <c r="F91" s="204" t="s">
        <v>125</v>
      </c>
      <c r="G91" s="204" t="s">
        <v>125</v>
      </c>
      <c r="H91" s="204" t="s">
        <v>125</v>
      </c>
      <c r="I91" s="204" t="s">
        <v>125</v>
      </c>
      <c r="J91" s="204" t="s">
        <v>125</v>
      </c>
      <c r="K91" s="204" t="s">
        <v>125</v>
      </c>
      <c r="L91" s="204" t="s">
        <v>125</v>
      </c>
      <c r="M91" s="204" t="s">
        <v>125</v>
      </c>
      <c r="N91" s="204" t="s">
        <v>125</v>
      </c>
    </row>
    <row r="92" spans="1:14" x14ac:dyDescent="0.2">
      <c r="A92" s="16" t="s">
        <v>99</v>
      </c>
      <c r="B92" s="203"/>
      <c r="C92" s="204" t="s">
        <v>125</v>
      </c>
      <c r="D92" s="204" t="s">
        <v>125</v>
      </c>
      <c r="E92" s="204" t="s">
        <v>125</v>
      </c>
      <c r="F92" s="204" t="s">
        <v>125</v>
      </c>
      <c r="G92" s="204" t="s">
        <v>125</v>
      </c>
      <c r="H92" s="204" t="s">
        <v>125</v>
      </c>
      <c r="I92" s="204" t="s">
        <v>125</v>
      </c>
      <c r="J92" s="204" t="s">
        <v>125</v>
      </c>
      <c r="K92" s="204" t="s">
        <v>125</v>
      </c>
      <c r="L92" s="204" t="s">
        <v>125</v>
      </c>
      <c r="M92" s="204" t="s">
        <v>125</v>
      </c>
      <c r="N92" s="204" t="s">
        <v>125</v>
      </c>
    </row>
    <row r="93" spans="1:14" x14ac:dyDescent="0.2">
      <c r="A93" s="16" t="s">
        <v>100</v>
      </c>
      <c r="B93" s="203"/>
      <c r="C93" s="204" t="s">
        <v>125</v>
      </c>
      <c r="D93" s="204" t="s">
        <v>125</v>
      </c>
      <c r="E93" s="204" t="s">
        <v>125</v>
      </c>
      <c r="F93" s="204" t="s">
        <v>125</v>
      </c>
      <c r="G93" s="204" t="s">
        <v>125</v>
      </c>
      <c r="H93" s="204" t="s">
        <v>125</v>
      </c>
      <c r="I93" s="204" t="s">
        <v>125</v>
      </c>
      <c r="J93" s="204" t="s">
        <v>125</v>
      </c>
      <c r="K93" s="204" t="s">
        <v>125</v>
      </c>
      <c r="L93" s="204" t="s">
        <v>125</v>
      </c>
      <c r="M93" s="204" t="s">
        <v>125</v>
      </c>
      <c r="N93" s="204" t="s">
        <v>125</v>
      </c>
    </row>
    <row r="94" spans="1:14" x14ac:dyDescent="0.2">
      <c r="A94" s="16" t="s">
        <v>101</v>
      </c>
      <c r="B94" s="203"/>
      <c r="C94" s="204" t="s">
        <v>125</v>
      </c>
      <c r="D94" s="204" t="s">
        <v>125</v>
      </c>
      <c r="E94" s="204" t="s">
        <v>125</v>
      </c>
      <c r="F94" s="204" t="s">
        <v>125</v>
      </c>
      <c r="G94" s="204" t="s">
        <v>125</v>
      </c>
      <c r="H94" s="204" t="s">
        <v>125</v>
      </c>
      <c r="I94" s="204" t="s">
        <v>125</v>
      </c>
      <c r="J94" s="204" t="s">
        <v>125</v>
      </c>
      <c r="K94" s="204" t="s">
        <v>125</v>
      </c>
      <c r="L94" s="204" t="s">
        <v>125</v>
      </c>
      <c r="M94" s="204" t="s">
        <v>125</v>
      </c>
      <c r="N94" s="204" t="s">
        <v>125</v>
      </c>
    </row>
    <row r="95" spans="1:14" x14ac:dyDescent="0.2">
      <c r="A95" s="16" t="s">
        <v>102</v>
      </c>
      <c r="B95" s="203"/>
      <c r="C95" s="204" t="s">
        <v>125</v>
      </c>
      <c r="D95" s="204" t="s">
        <v>125</v>
      </c>
      <c r="E95" s="204" t="s">
        <v>125</v>
      </c>
      <c r="F95" s="204" t="s">
        <v>125</v>
      </c>
      <c r="G95" s="204" t="s">
        <v>125</v>
      </c>
      <c r="H95" s="204" t="s">
        <v>125</v>
      </c>
      <c r="I95" s="204" t="s">
        <v>125</v>
      </c>
      <c r="J95" s="204" t="s">
        <v>125</v>
      </c>
      <c r="K95" s="204" t="s">
        <v>125</v>
      </c>
      <c r="L95" s="204" t="s">
        <v>125</v>
      </c>
      <c r="M95" s="204" t="s">
        <v>125</v>
      </c>
      <c r="N95" s="204" t="s">
        <v>125</v>
      </c>
    </row>
    <row r="96" spans="1:14" x14ac:dyDescent="0.2">
      <c r="A96" s="16" t="s">
        <v>103</v>
      </c>
      <c r="B96" s="203"/>
      <c r="C96" s="204" t="s">
        <v>125</v>
      </c>
      <c r="D96" s="204" t="s">
        <v>125</v>
      </c>
      <c r="E96" s="204" t="s">
        <v>125</v>
      </c>
      <c r="F96" s="204" t="s">
        <v>125</v>
      </c>
      <c r="G96" s="204" t="s">
        <v>125</v>
      </c>
      <c r="H96" s="204" t="s">
        <v>125</v>
      </c>
      <c r="I96" s="204" t="s">
        <v>125</v>
      </c>
      <c r="J96" s="204" t="s">
        <v>125</v>
      </c>
      <c r="K96" s="204" t="s">
        <v>125</v>
      </c>
      <c r="L96" s="203" t="s">
        <v>10</v>
      </c>
      <c r="M96" s="203" t="s">
        <v>10</v>
      </c>
      <c r="N96" s="206" t="s">
        <v>10</v>
      </c>
    </row>
    <row r="97" spans="1:14" x14ac:dyDescent="0.2">
      <c r="A97" s="16" t="s">
        <v>104</v>
      </c>
      <c r="B97" s="203"/>
      <c r="C97" s="204" t="s">
        <v>125</v>
      </c>
      <c r="D97" s="204" t="s">
        <v>125</v>
      </c>
      <c r="E97" s="204" t="s">
        <v>125</v>
      </c>
      <c r="F97" s="204" t="s">
        <v>125</v>
      </c>
      <c r="G97" s="204" t="s">
        <v>125</v>
      </c>
      <c r="H97" s="204" t="s">
        <v>125</v>
      </c>
      <c r="I97" s="204" t="s">
        <v>125</v>
      </c>
      <c r="J97" s="204" t="s">
        <v>125</v>
      </c>
      <c r="K97" s="204" t="s">
        <v>125</v>
      </c>
      <c r="L97" s="204" t="s">
        <v>125</v>
      </c>
      <c r="M97" s="204" t="s">
        <v>125</v>
      </c>
      <c r="N97" s="205" t="s">
        <v>125</v>
      </c>
    </row>
    <row r="98" spans="1:14" x14ac:dyDescent="0.2">
      <c r="A98" s="16" t="s">
        <v>105</v>
      </c>
      <c r="B98" s="203"/>
      <c r="C98" s="204" t="s">
        <v>125</v>
      </c>
      <c r="D98" s="204" t="s">
        <v>125</v>
      </c>
      <c r="E98" s="204" t="s">
        <v>125</v>
      </c>
      <c r="F98" s="204" t="s">
        <v>125</v>
      </c>
      <c r="G98" s="204" t="s">
        <v>125</v>
      </c>
      <c r="H98" s="204" t="s">
        <v>125</v>
      </c>
      <c r="I98" s="204" t="s">
        <v>125</v>
      </c>
      <c r="J98" s="204" t="s">
        <v>125</v>
      </c>
      <c r="K98" s="204" t="s">
        <v>125</v>
      </c>
      <c r="L98" s="204" t="s">
        <v>125</v>
      </c>
      <c r="M98" s="204" t="s">
        <v>125</v>
      </c>
      <c r="N98" s="204" t="s">
        <v>125</v>
      </c>
    </row>
    <row r="99" spans="1:14" x14ac:dyDescent="0.2">
      <c r="A99" s="16" t="s">
        <v>106</v>
      </c>
      <c r="B99" s="203"/>
      <c r="C99" s="207"/>
      <c r="D99" s="204" t="s">
        <v>125</v>
      </c>
      <c r="E99" s="204" t="s">
        <v>125</v>
      </c>
      <c r="F99" s="204" t="s">
        <v>125</v>
      </c>
      <c r="G99" s="204" t="s">
        <v>125</v>
      </c>
      <c r="H99" s="204" t="s">
        <v>125</v>
      </c>
      <c r="I99" s="204" t="s">
        <v>125</v>
      </c>
      <c r="J99" s="204" t="s">
        <v>125</v>
      </c>
      <c r="K99" s="204" t="s">
        <v>125</v>
      </c>
      <c r="L99" s="204" t="s">
        <v>125</v>
      </c>
      <c r="M99" s="204" t="s">
        <v>125</v>
      </c>
      <c r="N99" s="205" t="s">
        <v>125</v>
      </c>
    </row>
    <row r="100" spans="1:14" x14ac:dyDescent="0.2">
      <c r="A100" s="16" t="s">
        <v>107</v>
      </c>
      <c r="B100" s="203"/>
      <c r="C100" s="204" t="s">
        <v>125</v>
      </c>
      <c r="D100" s="204" t="s">
        <v>125</v>
      </c>
      <c r="E100" s="204" t="s">
        <v>125</v>
      </c>
      <c r="F100" s="204" t="s">
        <v>125</v>
      </c>
      <c r="G100" s="204" t="s">
        <v>125</v>
      </c>
      <c r="H100" s="204" t="s">
        <v>125</v>
      </c>
      <c r="I100" s="204" t="s">
        <v>125</v>
      </c>
      <c r="J100" s="204" t="s">
        <v>125</v>
      </c>
      <c r="K100" s="204" t="s">
        <v>125</v>
      </c>
      <c r="L100" s="204" t="s">
        <v>125</v>
      </c>
      <c r="M100" s="204" t="s">
        <v>125</v>
      </c>
      <c r="N100" s="204" t="s">
        <v>125</v>
      </c>
    </row>
    <row r="101" spans="1:14" x14ac:dyDescent="0.2">
      <c r="A101" s="16" t="s">
        <v>108</v>
      </c>
      <c r="B101" s="203"/>
      <c r="C101" s="204" t="s">
        <v>125</v>
      </c>
      <c r="D101" s="204" t="s">
        <v>125</v>
      </c>
      <c r="E101" s="204" t="s">
        <v>125</v>
      </c>
      <c r="F101" s="204" t="s">
        <v>125</v>
      </c>
      <c r="G101" s="204" t="s">
        <v>125</v>
      </c>
      <c r="H101" s="204" t="s">
        <v>125</v>
      </c>
      <c r="I101" s="204" t="s">
        <v>125</v>
      </c>
      <c r="J101" s="204" t="s">
        <v>125</v>
      </c>
      <c r="K101" s="204" t="s">
        <v>125</v>
      </c>
      <c r="L101" s="204" t="s">
        <v>125</v>
      </c>
      <c r="M101" s="204" t="s">
        <v>125</v>
      </c>
      <c r="N101" s="204" t="s">
        <v>125</v>
      </c>
    </row>
    <row r="102" spans="1:14" x14ac:dyDescent="0.2">
      <c r="A102" s="16" t="s">
        <v>109</v>
      </c>
      <c r="B102" s="203"/>
      <c r="C102" s="204" t="s">
        <v>125</v>
      </c>
      <c r="D102" s="204" t="s">
        <v>125</v>
      </c>
      <c r="E102" s="204" t="s">
        <v>125</v>
      </c>
      <c r="F102" s="204" t="s">
        <v>125</v>
      </c>
      <c r="G102" s="204" t="s">
        <v>125</v>
      </c>
      <c r="H102" s="204" t="s">
        <v>125</v>
      </c>
      <c r="I102" s="204" t="s">
        <v>125</v>
      </c>
      <c r="J102" s="204" t="s">
        <v>125</v>
      </c>
      <c r="K102" s="204" t="s">
        <v>125</v>
      </c>
      <c r="L102" s="204" t="s">
        <v>125</v>
      </c>
      <c r="M102" s="204" t="s">
        <v>125</v>
      </c>
      <c r="N102" s="204" t="s">
        <v>125</v>
      </c>
    </row>
    <row r="103" spans="1:14" x14ac:dyDescent="0.2">
      <c r="A103" s="16" t="s">
        <v>110</v>
      </c>
      <c r="B103" s="203"/>
      <c r="C103" s="204" t="s">
        <v>125</v>
      </c>
      <c r="D103" s="204" t="s">
        <v>125</v>
      </c>
      <c r="E103" s="204" t="s">
        <v>125</v>
      </c>
      <c r="F103" s="204" t="s">
        <v>125</v>
      </c>
      <c r="G103" s="204" t="s">
        <v>125</v>
      </c>
      <c r="H103" s="204" t="s">
        <v>125</v>
      </c>
      <c r="I103" s="204" t="s">
        <v>125</v>
      </c>
      <c r="J103" s="204" t="s">
        <v>125</v>
      </c>
      <c r="K103" s="204" t="s">
        <v>125</v>
      </c>
      <c r="L103" s="204" t="s">
        <v>125</v>
      </c>
      <c r="M103" s="204" t="s">
        <v>125</v>
      </c>
      <c r="N103" s="204" t="s">
        <v>125</v>
      </c>
    </row>
    <row r="104" spans="1:14" x14ac:dyDescent="0.2">
      <c r="A104" s="16" t="s">
        <v>111</v>
      </c>
      <c r="B104" s="203"/>
      <c r="C104" s="204" t="s">
        <v>125</v>
      </c>
      <c r="D104" s="204" t="s">
        <v>125</v>
      </c>
      <c r="E104" s="204" t="s">
        <v>125</v>
      </c>
      <c r="F104" s="204" t="s">
        <v>125</v>
      </c>
      <c r="G104" s="204" t="s">
        <v>125</v>
      </c>
      <c r="H104" s="204" t="s">
        <v>125</v>
      </c>
      <c r="I104" s="204" t="s">
        <v>125</v>
      </c>
      <c r="J104" s="204" t="s">
        <v>125</v>
      </c>
      <c r="K104" s="204" t="s">
        <v>125</v>
      </c>
      <c r="L104" s="203" t="s">
        <v>10</v>
      </c>
      <c r="M104" s="203" t="s">
        <v>10</v>
      </c>
      <c r="N104" s="203" t="s">
        <v>10</v>
      </c>
    </row>
    <row r="105" spans="1:14" x14ac:dyDescent="0.2">
      <c r="A105" s="16" t="s">
        <v>112</v>
      </c>
      <c r="B105" s="203"/>
      <c r="C105" s="204" t="s">
        <v>125</v>
      </c>
      <c r="D105" s="204" t="s">
        <v>125</v>
      </c>
      <c r="E105" s="204" t="s">
        <v>125</v>
      </c>
      <c r="F105" s="204" t="s">
        <v>125</v>
      </c>
      <c r="G105" s="204" t="s">
        <v>125</v>
      </c>
      <c r="H105" s="204" t="s">
        <v>125</v>
      </c>
      <c r="I105" s="204" t="s">
        <v>125</v>
      </c>
      <c r="J105" s="204" t="s">
        <v>125</v>
      </c>
      <c r="K105" s="204" t="s">
        <v>125</v>
      </c>
      <c r="L105" s="204" t="s">
        <v>125</v>
      </c>
      <c r="M105" s="203" t="s">
        <v>10</v>
      </c>
      <c r="N105" s="203" t="s">
        <v>10</v>
      </c>
    </row>
    <row r="106" spans="1:14" x14ac:dyDescent="0.2">
      <c r="A106" s="16" t="s">
        <v>113</v>
      </c>
      <c r="B106" s="203"/>
      <c r="C106" s="204" t="s">
        <v>125</v>
      </c>
      <c r="D106" s="204" t="s">
        <v>125</v>
      </c>
      <c r="E106" s="204" t="s">
        <v>125</v>
      </c>
      <c r="F106" s="204" t="s">
        <v>125</v>
      </c>
      <c r="G106" s="204" t="s">
        <v>125</v>
      </c>
      <c r="H106" s="204" t="s">
        <v>125</v>
      </c>
      <c r="I106" s="204" t="s">
        <v>125</v>
      </c>
      <c r="J106" s="204" t="s">
        <v>125</v>
      </c>
      <c r="K106" s="204" t="s">
        <v>125</v>
      </c>
      <c r="L106" s="204" t="s">
        <v>125</v>
      </c>
      <c r="M106" s="204" t="s">
        <v>125</v>
      </c>
      <c r="N106" s="204" t="s">
        <v>125</v>
      </c>
    </row>
    <row r="107" spans="1:14" x14ac:dyDescent="0.2">
      <c r="A107" s="16" t="s">
        <v>114</v>
      </c>
      <c r="B107" s="203"/>
      <c r="C107" s="204" t="s">
        <v>125</v>
      </c>
      <c r="D107" s="204" t="s">
        <v>125</v>
      </c>
      <c r="E107" s="204" t="s">
        <v>125</v>
      </c>
      <c r="F107" s="204" t="s">
        <v>125</v>
      </c>
      <c r="G107" s="204" t="s">
        <v>125</v>
      </c>
      <c r="H107" s="204" t="s">
        <v>125</v>
      </c>
      <c r="I107" s="204" t="s">
        <v>125</v>
      </c>
      <c r="J107" s="204" t="s">
        <v>125</v>
      </c>
      <c r="K107" s="204" t="s">
        <v>125</v>
      </c>
      <c r="L107" s="204" t="s">
        <v>125</v>
      </c>
      <c r="M107" s="204" t="s">
        <v>125</v>
      </c>
      <c r="N107" s="204" t="s">
        <v>125</v>
      </c>
    </row>
    <row r="108" spans="1:14" x14ac:dyDescent="0.2">
      <c r="A108" s="1"/>
      <c r="B108" s="47"/>
      <c r="C108" s="58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132"/>
    </row>
    <row r="109" spans="1:14" x14ac:dyDescent="0.2">
      <c r="A109" s="17" t="s">
        <v>4</v>
      </c>
      <c r="B109" s="46" t="e">
        <f t="shared" ref="B109:J109" si="0">AVERAGE(B6:B107)</f>
        <v>#DIV/0!</v>
      </c>
      <c r="C109" s="55" t="e">
        <f t="shared" si="0"/>
        <v>#DIV/0!</v>
      </c>
      <c r="D109" s="46" t="e">
        <f t="shared" si="0"/>
        <v>#DIV/0!</v>
      </c>
      <c r="E109" s="46" t="e">
        <f t="shared" si="0"/>
        <v>#DIV/0!</v>
      </c>
      <c r="F109" s="46" t="e">
        <f t="shared" si="0"/>
        <v>#DIV/0!</v>
      </c>
      <c r="G109" s="46" t="e">
        <f t="shared" si="0"/>
        <v>#DIV/0!</v>
      </c>
      <c r="H109" s="46" t="e">
        <f t="shared" si="0"/>
        <v>#DIV/0!</v>
      </c>
      <c r="I109" s="46" t="e">
        <f t="shared" si="0"/>
        <v>#DIV/0!</v>
      </c>
      <c r="J109" s="46" t="e">
        <f t="shared" si="0"/>
        <v>#DIV/0!</v>
      </c>
      <c r="K109" s="46"/>
      <c r="L109" s="46"/>
      <c r="M109" s="46"/>
      <c r="N109" s="132"/>
    </row>
    <row r="111" spans="1:14" ht="15" x14ac:dyDescent="0.25">
      <c r="B111" s="69" t="s">
        <v>122</v>
      </c>
    </row>
    <row r="112" spans="1:14" ht="15" x14ac:dyDescent="0.25">
      <c r="B112" s="70" t="s">
        <v>123</v>
      </c>
    </row>
    <row r="113" spans="2:2" ht="15" x14ac:dyDescent="0.25">
      <c r="B113" s="71" t="s">
        <v>121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111"/>
  <sheetViews>
    <sheetView workbookViewId="0">
      <pane ySplit="3" topLeftCell="A4" activePane="bottomLeft" state="frozen"/>
      <selection pane="bottomLeft" activeCell="F19" sqref="F19"/>
    </sheetView>
  </sheetViews>
  <sheetFormatPr baseColWidth="10" defaultRowHeight="14.25" x14ac:dyDescent="0.2"/>
  <cols>
    <col min="1" max="1" width="21.875" bestFit="1" customWidth="1"/>
  </cols>
  <sheetData>
    <row r="1" spans="1:10" ht="20.25" x14ac:dyDescent="0.3">
      <c r="A1" s="211" t="s">
        <v>6</v>
      </c>
      <c r="B1" s="211"/>
      <c r="C1" s="211"/>
      <c r="D1" s="211"/>
      <c r="E1" s="211"/>
      <c r="F1" s="211"/>
      <c r="G1" s="211"/>
      <c r="H1" s="211"/>
      <c r="I1" s="211"/>
      <c r="J1" s="211"/>
    </row>
    <row r="3" spans="1:10" ht="15" x14ac:dyDescent="0.25">
      <c r="A3" s="6" t="s">
        <v>0</v>
      </c>
      <c r="B3" s="2">
        <v>2011</v>
      </c>
      <c r="C3" s="2">
        <v>2012</v>
      </c>
      <c r="D3" s="2">
        <v>2013</v>
      </c>
      <c r="E3" s="2">
        <v>2014</v>
      </c>
      <c r="F3" s="2">
        <v>2015</v>
      </c>
      <c r="G3" s="2">
        <v>2016</v>
      </c>
      <c r="H3" s="2">
        <v>2017</v>
      </c>
      <c r="I3" s="2">
        <v>2018</v>
      </c>
      <c r="J3" s="2">
        <v>2019</v>
      </c>
    </row>
    <row r="4" spans="1:10" ht="15" x14ac:dyDescent="0.25">
      <c r="A4" s="6"/>
      <c r="B4" s="2"/>
      <c r="C4" s="2"/>
      <c r="D4" s="2"/>
      <c r="E4" s="2"/>
      <c r="F4" s="2"/>
      <c r="G4" s="2"/>
      <c r="H4" s="2"/>
      <c r="I4" s="2"/>
      <c r="J4" s="2"/>
    </row>
    <row r="5" spans="1:10" ht="15" x14ac:dyDescent="0.25">
      <c r="A5" s="6" t="s">
        <v>14</v>
      </c>
      <c r="B5" s="23">
        <f>Liqui.kr.!B5/EW!B5</f>
        <v>-1491.5540222653792</v>
      </c>
      <c r="C5" s="23">
        <f>Liqui.kr.!C5/EW!C5</f>
        <v>-1695.6888128295013</v>
      </c>
      <c r="D5" s="23">
        <f>Liqui.kr.!D5/EW!D5</f>
        <v>-1822.7973170833741</v>
      </c>
      <c r="E5" s="23">
        <f>Liqui.kr.!E5/EW!E5</f>
        <v>-1982.0630324158678</v>
      </c>
      <c r="F5" s="23">
        <f>Liqui.kr.!F5/EW!F5</f>
        <v>-2107.5111698092001</v>
      </c>
      <c r="G5" s="23">
        <f>Liqui.kr.!G5/EW!G5</f>
        <v>-2236.3860002236388</v>
      </c>
      <c r="H5" s="43">
        <f>Liqui.kr.!H5/EW!H5</f>
        <v>-2313.5165451486259</v>
      </c>
      <c r="I5" s="43">
        <f>Liqui.kr.!I5/EW!I5</f>
        <v>-2347.2198796874122</v>
      </c>
      <c r="J5" s="43">
        <f>Liqui.kr.!J5/EW!J5</f>
        <v>-2372.0102787112078</v>
      </c>
    </row>
    <row r="6" spans="1:10" ht="15" x14ac:dyDescent="0.25">
      <c r="A6" s="6"/>
      <c r="B6" s="23"/>
      <c r="C6" s="23"/>
      <c r="D6" s="23"/>
      <c r="E6" s="23"/>
      <c r="F6" s="23"/>
      <c r="G6" s="23"/>
      <c r="H6" s="23"/>
      <c r="I6" s="23"/>
      <c r="J6" s="23"/>
    </row>
    <row r="7" spans="1:10" ht="15" x14ac:dyDescent="0.25">
      <c r="A7" s="6" t="s">
        <v>15</v>
      </c>
      <c r="B7" s="23"/>
      <c r="C7" s="23"/>
      <c r="D7" s="23"/>
      <c r="E7" s="23"/>
      <c r="F7" s="23"/>
      <c r="G7" s="23"/>
      <c r="H7" s="23"/>
      <c r="I7" s="23"/>
      <c r="J7" s="23"/>
    </row>
    <row r="8" spans="1:10" x14ac:dyDescent="0.2">
      <c r="A8" s="3" t="s">
        <v>18</v>
      </c>
      <c r="B8" s="66">
        <f>Liqui.kr.!B8/EW!B8</f>
        <v>23.455818181818181</v>
      </c>
      <c r="C8" s="66">
        <f>Liqui.kr.!C8/EW!C8</f>
        <v>-582.92518518518523</v>
      </c>
      <c r="D8" s="66">
        <f>Liqui.kr.!D8/EW!D8</f>
        <v>-684.87073825503364</v>
      </c>
      <c r="E8" s="66">
        <f>Liqui.kr.!E8/EW!E8</f>
        <v>-834.37647058823529</v>
      </c>
      <c r="F8" s="66">
        <f>Liqui.kr.!F8/EW!F8</f>
        <v>-847.26695035460989</v>
      </c>
      <c r="G8" s="66">
        <f>Liqui.kr.!G8/EW!G8</f>
        <v>-619.30801470588233</v>
      </c>
      <c r="H8" s="66">
        <f>Liqui.kr.!H8/EW!H8</f>
        <v>-611.24345588235292</v>
      </c>
      <c r="I8" s="66">
        <f>Liqui.kr.!I8/EW!I8</f>
        <v>-703.26985714285718</v>
      </c>
      <c r="J8" s="66">
        <f>Liqui.kr.!J8/EW!J8</f>
        <v>-1027.6257462686567</v>
      </c>
    </row>
    <row r="9" spans="1:10" x14ac:dyDescent="0.2">
      <c r="A9" s="3" t="s">
        <v>19</v>
      </c>
      <c r="B9" s="66">
        <f>Liqui.kr.!B9/EW!B9</f>
        <v>-1143.3516650374713</v>
      </c>
      <c r="C9" s="66">
        <f>Liqui.kr.!C9/EW!C9</f>
        <v>-1150.159364392679</v>
      </c>
      <c r="D9" s="66">
        <f>Liqui.kr.!D9/EW!D9</f>
        <v>-1255.0043308675185</v>
      </c>
      <c r="E9" s="66">
        <f>Liqui.kr.!E9/EW!E9</f>
        <v>-1406.0674296246648</v>
      </c>
      <c r="F9" s="66">
        <f>Liqui.kr.!F9/EW!F9</f>
        <v>-1550.8774873828409</v>
      </c>
      <c r="G9" s="66">
        <f>Liqui.kr.!G9/EW!G9</f>
        <v>-1701.9469288523417</v>
      </c>
      <c r="H9" s="66">
        <f>Liqui.kr.!H9/EW!H9</f>
        <v>-1815.6875142247511</v>
      </c>
      <c r="I9" s="66">
        <f>Liqui.kr.!I9/EW!I9</f>
        <v>-1797.380040029112</v>
      </c>
      <c r="J9" s="66">
        <f>Liqui.kr.!J9/EW!J9</f>
        <v>1874.4824520101413</v>
      </c>
    </row>
    <row r="10" spans="1:10" x14ac:dyDescent="0.2">
      <c r="A10" s="3" t="s">
        <v>20</v>
      </c>
      <c r="B10" s="66">
        <f>Liqui.kr.!B10/EW!B10</f>
        <v>-1142.5754846335697</v>
      </c>
      <c r="C10" s="66">
        <f>Liqui.kr.!C10/EW!C10</f>
        <v>-1134.2046798603026</v>
      </c>
      <c r="D10" s="66">
        <f>Liqui.kr.!D10/EW!D10</f>
        <v>-1389.0248429951691</v>
      </c>
      <c r="E10" s="66">
        <f>Liqui.kr.!E10/EW!E10</f>
        <v>-1482.1557108140946</v>
      </c>
      <c r="F10" s="66">
        <f>Liqui.kr.!F10/EW!F10</f>
        <v>-1473.3517440401506</v>
      </c>
      <c r="G10" s="66">
        <f>Liqui.kr.!G10/EW!G10</f>
        <v>-1597.1877664974618</v>
      </c>
      <c r="H10" s="66">
        <f>Liqui.kr.!H10/EW!H10</f>
        <v>-1517.4502641509434</v>
      </c>
      <c r="I10" s="66">
        <f>Liqui.kr.!I10/EW!I10</f>
        <v>-1431.7216091954024</v>
      </c>
      <c r="J10" s="66">
        <f>Liqui.kr.!J10/EW!J10</f>
        <v>1509.9391271820448</v>
      </c>
    </row>
    <row r="11" spans="1:10" x14ac:dyDescent="0.2">
      <c r="A11" s="3" t="s">
        <v>21</v>
      </c>
      <c r="B11" s="66">
        <f>Liqui.kr.!B11/EW!B11</f>
        <v>-1308.4797080291971</v>
      </c>
      <c r="C11" s="66">
        <f>Liqui.kr.!C11/EW!C11</f>
        <v>-1514.4017866004963</v>
      </c>
      <c r="D11" s="66">
        <f>Liqui.kr.!D11/EW!D11</f>
        <v>-2247.7975000000001</v>
      </c>
      <c r="E11" s="66">
        <f>Liqui.kr.!E11/EW!E11</f>
        <v>-2167.2145112781955</v>
      </c>
      <c r="F11" s="66">
        <f>Liqui.kr.!F11/EW!F11</f>
        <v>-1797.754658227848</v>
      </c>
      <c r="G11" s="66">
        <f>Liqui.kr.!G11/EW!G11</f>
        <v>-2125.9423173803525</v>
      </c>
      <c r="H11" s="66">
        <f>Liqui.kr.!H11/EW!H11</f>
        <v>-2952.303227383863</v>
      </c>
      <c r="I11" s="66">
        <f>Liqui.kr.!I11/EW!I11</f>
        <v>-2803.6801256281406</v>
      </c>
      <c r="J11" s="66">
        <f>Liqui.kr.!J11/EW!J11</f>
        <v>-3032.5316622691294</v>
      </c>
    </row>
    <row r="12" spans="1:10" x14ac:dyDescent="0.2">
      <c r="A12" s="3" t="s">
        <v>22</v>
      </c>
      <c r="B12" s="66">
        <f>Liqui.kr.!B12/EW!B12</f>
        <v>-2405.6897875</v>
      </c>
      <c r="C12" s="66">
        <f>Liqui.kr.!C12/EW!C12</f>
        <v>-2935.3749230769231</v>
      </c>
      <c r="D12" s="66">
        <f>Liqui.kr.!D12/EW!D12</f>
        <v>-3256.734343302991</v>
      </c>
      <c r="E12" s="66">
        <f>Liqui.kr.!E12/EW!E12</f>
        <v>-3355.2030851063832</v>
      </c>
      <c r="F12" s="66">
        <f>Liqui.kr.!F12/EW!F12</f>
        <v>-3649.1487190082648</v>
      </c>
      <c r="G12" s="66">
        <f>Liqui.kr.!G12/EW!G12</f>
        <v>-3894.7573314993124</v>
      </c>
      <c r="H12" s="66">
        <f>Liqui.kr.!H12/EW!H12</f>
        <v>-3795.3645690834473</v>
      </c>
      <c r="I12" s="66">
        <f>Liqui.kr.!I12/EW!I12</f>
        <v>-4114.5947982708931</v>
      </c>
      <c r="J12" s="66">
        <f>Liqui.kr.!J12/EW!J12</f>
        <v>-4470.9939493293587</v>
      </c>
    </row>
    <row r="13" spans="1:10" x14ac:dyDescent="0.2">
      <c r="A13" s="3" t="s">
        <v>23</v>
      </c>
      <c r="B13" s="66">
        <f>Liqui.kr.!B13/EW!B13</f>
        <v>-616.49698961937713</v>
      </c>
      <c r="C13" s="66">
        <f>Liqui.kr.!C13/EW!C13</f>
        <v>-507.12482394366202</v>
      </c>
      <c r="D13" s="66">
        <f>Liqui.kr.!D13/EW!D13</f>
        <v>-441.92725631768957</v>
      </c>
      <c r="E13" s="66">
        <f>Liqui.kr.!E13/EW!E13</f>
        <v>-651.35721014492754</v>
      </c>
      <c r="F13" s="66">
        <f>Liqui.kr.!F13/EW!F13</f>
        <v>-838.79169014084505</v>
      </c>
      <c r="G13" s="66">
        <f>Liqui.kr.!G13/EW!G13</f>
        <v>-451.33041044776121</v>
      </c>
      <c r="H13" s="66">
        <f>Liqui.kr.!H13/EW!H13</f>
        <v>-284.54375451263536</v>
      </c>
      <c r="I13" s="66">
        <f>Liqui.kr.!I13/EW!I13</f>
        <v>139.67107913669065</v>
      </c>
      <c r="J13" s="66">
        <f>Liqui.kr.!J13/EW!J13</f>
        <v>268.50215328467152</v>
      </c>
    </row>
    <row r="14" spans="1:10" x14ac:dyDescent="0.2">
      <c r="A14" s="3" t="s">
        <v>24</v>
      </c>
      <c r="B14" s="66">
        <f>Liqui.kr.!B14/EW!B14</f>
        <v>914.50136363636364</v>
      </c>
      <c r="C14" s="66">
        <f>Liqui.kr.!C14/EW!C14</f>
        <v>887.13552941176476</v>
      </c>
      <c r="D14" s="66">
        <f>Liqui.kr.!D14/EW!D14</f>
        <v>783.93521212121209</v>
      </c>
      <c r="E14" s="66">
        <f>Liqui.kr.!E14/EW!E14</f>
        <v>595.52152439024394</v>
      </c>
      <c r="F14" s="66">
        <f>Liqui.kr.!F14/EW!F14</f>
        <v>827.03725146198826</v>
      </c>
      <c r="G14" s="66">
        <f>Liqui.kr.!G14/EW!G14</f>
        <v>786.4458579881657</v>
      </c>
      <c r="H14" s="66">
        <f>Liqui.kr.!H14/EW!H14</f>
        <v>579.45578313253009</v>
      </c>
      <c r="I14" s="66">
        <f>Liqui.kr.!I14/EW!I14</f>
        <v>847.67408536585356</v>
      </c>
      <c r="J14" s="66">
        <f>Liqui.kr.!J14/EW!J14</f>
        <v>738.26660606060614</v>
      </c>
    </row>
    <row r="15" spans="1:10" x14ac:dyDescent="0.2">
      <c r="A15" s="3" t="s">
        <v>25</v>
      </c>
      <c r="B15" s="66">
        <f>Liqui.kr.!B15/EW!B15</f>
        <v>-1773.2049579831935</v>
      </c>
      <c r="C15" s="66">
        <f>Liqui.kr.!C15/EW!C15</f>
        <v>-1604.9847863247862</v>
      </c>
      <c r="D15" s="66">
        <f>Liqui.kr.!D15/EW!D15</f>
        <v>-1970.3521296296296</v>
      </c>
      <c r="E15" s="66">
        <f>Liqui.kr.!E15/EW!E15</f>
        <v>-1708.595</v>
      </c>
      <c r="F15" s="66">
        <f>Liqui.kr.!F15/EW!F15</f>
        <v>-1831.6493577981651</v>
      </c>
      <c r="G15" s="66">
        <f>Liqui.kr.!G15/EW!G15</f>
        <v>-1973.627238095238</v>
      </c>
      <c r="H15" s="66">
        <f>Liqui.kr.!H15/EW!H15</f>
        <v>-1830.3256521739131</v>
      </c>
      <c r="I15" s="66">
        <f>Liqui.kr.!I15/EW!I15</f>
        <v>-1562.6039495798318</v>
      </c>
      <c r="J15" s="66">
        <f>Liqui.kr.!J15/EW!J15</f>
        <v>-1821.0737190082646</v>
      </c>
    </row>
    <row r="16" spans="1:10" x14ac:dyDescent="0.2">
      <c r="A16" s="3" t="s">
        <v>26</v>
      </c>
      <c r="B16" s="66">
        <f>Liqui.kr.!B16/EW!B16</f>
        <v>-1300.5516275430359</v>
      </c>
      <c r="C16" s="66">
        <f>Liqui.kr.!C16/EW!C16</f>
        <v>-1270.6363322884013</v>
      </c>
      <c r="D16" s="66">
        <f>Liqui.kr.!D16/EW!D16</f>
        <v>-1340.659815100154</v>
      </c>
      <c r="E16" s="66">
        <f>Liqui.kr.!E16/EW!E16</f>
        <v>-1458.3863166144199</v>
      </c>
      <c r="F16" s="66">
        <f>Liqui.kr.!F16/EW!F16</f>
        <v>-1507.6138196721313</v>
      </c>
      <c r="G16" s="66">
        <f>Liqui.kr.!G16/EW!G16</f>
        <v>-1696.6073397435898</v>
      </c>
      <c r="H16" s="66">
        <f>Liqui.kr.!H16/EW!H16</f>
        <v>-1708.0704761904763</v>
      </c>
      <c r="I16" s="66">
        <f>Liqui.kr.!I16/EW!I16</f>
        <v>-1609.4960450160772</v>
      </c>
      <c r="J16" s="66">
        <f>Liqui.kr.!J16/EW!J16</f>
        <v>-1679.0156600660066</v>
      </c>
    </row>
    <row r="17" spans="1:10" x14ac:dyDescent="0.2">
      <c r="A17" s="3" t="s">
        <v>27</v>
      </c>
      <c r="B17" s="66">
        <f>Liqui.kr.!B17/EW!B17</f>
        <v>-448.58089837997056</v>
      </c>
      <c r="C17" s="66">
        <f>Liqui.kr.!C17/EW!C17</f>
        <v>-404.67612275449108</v>
      </c>
      <c r="D17" s="66">
        <f>Liqui.kr.!D17/EW!D17</f>
        <v>-425.9752023988006</v>
      </c>
      <c r="E17" s="66">
        <f>Liqui.kr.!E17/EW!E17</f>
        <v>-591.68049635036493</v>
      </c>
      <c r="F17" s="66">
        <f>Liqui.kr.!F17/EW!F17</f>
        <v>-487.68355457227142</v>
      </c>
      <c r="G17" s="66">
        <f>Liqui.kr.!G17/EW!G17</f>
        <v>-721.84337349397595</v>
      </c>
      <c r="H17" s="66">
        <f>Liqui.kr.!H17/EW!H17</f>
        <v>-855.18149925037494</v>
      </c>
      <c r="I17" s="66">
        <f>Liqui.kr.!I17/EW!I17</f>
        <v>-782.45876119402988</v>
      </c>
      <c r="J17" s="66">
        <f>Liqui.kr.!J17/EW!J17</f>
        <v>-1164.0271514242879</v>
      </c>
    </row>
    <row r="18" spans="1:10" x14ac:dyDescent="0.2">
      <c r="A18" s="3" t="s">
        <v>28</v>
      </c>
      <c r="B18" s="66">
        <f>Liqui.kr.!B18/EW!B18</f>
        <v>-589.84716019417476</v>
      </c>
      <c r="C18" s="66">
        <f>Liqui.kr.!C18/EW!C18</f>
        <v>-560.03557647058824</v>
      </c>
      <c r="D18" s="66">
        <f>Liqui.kr.!D18/EW!D18</f>
        <v>-701.26273170731702</v>
      </c>
      <c r="E18" s="66">
        <f>Liqui.kr.!E18/EW!E18</f>
        <v>-874.16153477218222</v>
      </c>
      <c r="F18" s="66">
        <f>Liqui.kr.!F18/EW!F18</f>
        <v>-1165.8876358695652</v>
      </c>
      <c r="G18" s="66">
        <f>Liqui.kr.!G18/EW!G18</f>
        <v>-1306.1479999999999</v>
      </c>
      <c r="H18" s="66">
        <f>Liqui.kr.!H18/EW!H18</f>
        <v>-1423.6887738419618</v>
      </c>
      <c r="I18" s="66">
        <f>Liqui.kr.!I18/EW!I18</f>
        <v>-1484.4493915343915</v>
      </c>
      <c r="J18" s="66">
        <f>Liqui.kr.!J18/EW!J18</f>
        <v>-1466.1686493506495</v>
      </c>
    </row>
    <row r="19" spans="1:10" x14ac:dyDescent="0.2">
      <c r="A19" s="3" t="s">
        <v>29</v>
      </c>
      <c r="B19" s="66">
        <f>Liqui.kr.!B19/EW!B19</f>
        <v>61.982022315202229</v>
      </c>
      <c r="C19" s="66">
        <f>Liqui.kr.!C19/EW!C19</f>
        <v>71.609766483516495</v>
      </c>
      <c r="D19" s="66">
        <f>Liqui.kr.!D19/EW!D19</f>
        <v>138.31079126875852</v>
      </c>
      <c r="E19" s="66">
        <f>Liqui.kr.!E19/EW!E19</f>
        <v>83.486661971830983</v>
      </c>
      <c r="F19" s="66">
        <f>Liqui.kr.!F19/EW!F19</f>
        <v>117.6362412342216</v>
      </c>
      <c r="G19" s="66">
        <f>Liqui.kr.!G19/EW!G19</f>
        <v>12.244599156118143</v>
      </c>
      <c r="H19" s="66">
        <f>Liqui.kr.!H19/EW!H19</f>
        <v>47.98550578034682</v>
      </c>
      <c r="I19" s="66">
        <f>Liqui.kr.!I19/EW!I19</f>
        <v>138.58470930232559</v>
      </c>
      <c r="J19" s="66">
        <f>Liqui.kr.!J19/EW!J19</f>
        <v>94.623229629629634</v>
      </c>
    </row>
    <row r="20" spans="1:10" x14ac:dyDescent="0.2">
      <c r="A20" s="3" t="s">
        <v>30</v>
      </c>
      <c r="B20" s="66">
        <f>Liqui.kr.!B20/EW!B20</f>
        <v>-1296.8309586466164</v>
      </c>
      <c r="C20" s="66">
        <f>Liqui.kr.!C20/EW!C20</f>
        <v>-1586.2895752895754</v>
      </c>
      <c r="D20" s="66">
        <f>Liqui.kr.!D20/EW!D20</f>
        <v>-1589.6316141732284</v>
      </c>
      <c r="E20" s="66">
        <f>Liqui.kr.!E20/EW!E20</f>
        <v>-1783.8160642570281</v>
      </c>
      <c r="F20" s="66">
        <f>Liqui.kr.!F20/EW!F20</f>
        <v>-1747.9389880952381</v>
      </c>
      <c r="G20" s="66">
        <f>Liqui.kr.!G20/EW!G20</f>
        <v>-2012.1134337349397</v>
      </c>
      <c r="H20" s="66">
        <f>Liqui.kr.!H20/EW!H20</f>
        <v>-1939.8787730061349</v>
      </c>
      <c r="I20" s="66">
        <f>Liqui.kr.!I20/EW!I20</f>
        <v>-1830.1737301587302</v>
      </c>
      <c r="J20" s="66">
        <f>Liqui.kr.!J20/EW!J20</f>
        <v>-1818.9677559055117</v>
      </c>
    </row>
    <row r="21" spans="1:10" x14ac:dyDescent="0.2">
      <c r="A21" s="3" t="s">
        <v>31</v>
      </c>
      <c r="B21" s="66">
        <f>Liqui.kr.!B21/EW!B21</f>
        <v>119.7657966101695</v>
      </c>
      <c r="C21" s="66">
        <f>Liqui.kr.!C21/EW!C21</f>
        <v>-26.696470588235293</v>
      </c>
      <c r="D21" s="66">
        <f>Liqui.kr.!D21/EW!D21</f>
        <v>-19.848606271777005</v>
      </c>
      <c r="E21" s="66">
        <f>Liqui.kr.!E21/EW!E21</f>
        <v>123.94292418772564</v>
      </c>
      <c r="F21" s="66">
        <f>Liqui.kr.!F21/EW!F21</f>
        <v>87.145214007782101</v>
      </c>
      <c r="G21" s="66">
        <f>Liqui.kr.!G21/EW!G21</f>
        <v>-91.833319838056681</v>
      </c>
      <c r="H21" s="66">
        <f>Liqui.kr.!H21/EW!H21</f>
        <v>49.828297872340421</v>
      </c>
      <c r="I21" s="66">
        <f>Liqui.kr.!I21/EW!I21</f>
        <v>-20.921615720524017</v>
      </c>
      <c r="J21" s="66">
        <f>Liqui.kr.!J21/EW!J21</f>
        <v>50.825022026431718</v>
      </c>
    </row>
    <row r="22" spans="1:10" x14ac:dyDescent="0.2">
      <c r="A22" s="3" t="s">
        <v>32</v>
      </c>
      <c r="B22" s="66">
        <f>Liqui.kr.!B22/EW!B22</f>
        <v>-1917.8689453125</v>
      </c>
      <c r="C22" s="66">
        <f>Liqui.kr.!C22/EW!C22</f>
        <v>-2183.207874331551</v>
      </c>
      <c r="D22" s="66">
        <f>Liqui.kr.!D22/EW!D22</f>
        <v>-1941.8635947712417</v>
      </c>
      <c r="E22" s="66">
        <f>Liqui.kr.!E22/EW!E22</f>
        <v>-1949.4072111553783</v>
      </c>
      <c r="F22" s="66">
        <f>Liqui.kr.!F22/EW!F22</f>
        <v>-1720.4812137203166</v>
      </c>
      <c r="G22" s="66">
        <f>Liqui.kr.!G22/EW!G22</f>
        <v>-1600.4836888331242</v>
      </c>
      <c r="H22" s="66">
        <f>Liqui.kr.!H22/EW!H22</f>
        <v>-1691.8470408163266</v>
      </c>
      <c r="I22" s="66">
        <f>Liqui.kr.!I22/EW!I22</f>
        <v>-1604.7746359223302</v>
      </c>
      <c r="J22" s="66">
        <f>Liqui.kr.!J22/EW!J22</f>
        <v>-1533.7122195416164</v>
      </c>
    </row>
    <row r="23" spans="1:10" x14ac:dyDescent="0.2">
      <c r="A23" s="3" t="s">
        <v>33</v>
      </c>
      <c r="B23" s="66">
        <f>Liqui.kr.!B23/EW!B23</f>
        <v>-1287.0989972144846</v>
      </c>
      <c r="C23" s="66">
        <f>Liqui.kr.!C23/EW!C23</f>
        <v>-1541.7924293785311</v>
      </c>
      <c r="D23" s="66">
        <f>Liqui.kr.!D23/EW!D23</f>
        <v>-1682.5364387464388</v>
      </c>
      <c r="E23" s="66">
        <f>Liqui.kr.!E23/EW!E23</f>
        <v>-1929.7988418079096</v>
      </c>
      <c r="F23" s="66">
        <f>Liqui.kr.!F23/EW!F23</f>
        <v>-2010.7932456140352</v>
      </c>
      <c r="G23" s="66">
        <f>Liqui.kr.!G23/EW!G23</f>
        <v>-2332.8354411764708</v>
      </c>
      <c r="H23" s="66">
        <f>Liqui.kr.!H23/EW!H23</f>
        <v>-2141.8821802325579</v>
      </c>
      <c r="I23" s="66">
        <f>Liqui.kr.!I23/EW!I23</f>
        <v>-2389.6646704871059</v>
      </c>
      <c r="J23" s="66">
        <f>Liqui.kr.!J23/EW!J23</f>
        <v>-1924.8660893854751</v>
      </c>
    </row>
    <row r="24" spans="1:10" x14ac:dyDescent="0.2">
      <c r="A24" s="3" t="s">
        <v>34</v>
      </c>
      <c r="B24" s="66">
        <f>Liqui.kr.!B24/EW!B24</f>
        <v>-990.01805493689687</v>
      </c>
      <c r="C24" s="66">
        <f>Liqui.kr.!C24/EW!C24</f>
        <v>-1239.9215510434292</v>
      </c>
      <c r="D24" s="66">
        <f>Liqui.kr.!D24/EW!D24</f>
        <v>-1622.9424718045111</v>
      </c>
      <c r="E24" s="66">
        <f>Liqui.kr.!E24/EW!E24</f>
        <v>-1815.2231099297512</v>
      </c>
      <c r="F24" s="66">
        <f>Liqui.kr.!F24/EW!F24</f>
        <v>-1985.9769834877163</v>
      </c>
      <c r="G24" s="66">
        <f>Liqui.kr.!G24/EW!G24</f>
        <v>-1889.5434044561932</v>
      </c>
      <c r="H24" s="66">
        <f>Liqui.kr.!H24/EW!H24</f>
        <v>-1769.6297183098593</v>
      </c>
      <c r="I24" s="66">
        <f>Liqui.kr.!I24/EW!I24</f>
        <v>-889.80827567067536</v>
      </c>
      <c r="J24" s="66">
        <f>Liqui.kr.!J24/EW!J24</f>
        <v>-1889.5518957345971</v>
      </c>
    </row>
    <row r="25" spans="1:10" x14ac:dyDescent="0.2">
      <c r="A25" s="3" t="s">
        <v>35</v>
      </c>
      <c r="B25" s="66">
        <f>Liqui.kr.!B25/EW!B25</f>
        <v>-888.2511632653061</v>
      </c>
      <c r="C25" s="66">
        <f>Liqui.kr.!C25/EW!C25</f>
        <v>-933.09146551724143</v>
      </c>
      <c r="D25" s="66">
        <f>Liqui.kr.!D25/EW!D25</f>
        <v>-998.54763326226021</v>
      </c>
      <c r="E25" s="66">
        <f>Liqui.kr.!E25/EW!E25</f>
        <v>-1090.824344978166</v>
      </c>
      <c r="F25" s="66">
        <f>Liqui.kr.!F25/EW!F25</f>
        <v>-1239.3541975308642</v>
      </c>
      <c r="G25" s="66">
        <f>Liqui.kr.!G25/EW!G25</f>
        <v>-1369.0995238095238</v>
      </c>
      <c r="H25" s="66">
        <f>Liqui.kr.!H25/EW!H25</f>
        <v>-1416.6999511002446</v>
      </c>
      <c r="I25" s="66">
        <f>Liqui.kr.!I25/EW!I25</f>
        <v>-1437.298663484487</v>
      </c>
      <c r="J25" s="66">
        <f>Liqui.kr.!J25/EW!J25</f>
        <v>-1325.129675174014</v>
      </c>
    </row>
    <row r="26" spans="1:10" x14ac:dyDescent="0.2">
      <c r="A26" s="3" t="s">
        <v>36</v>
      </c>
      <c r="B26" s="66">
        <f>Liqui.kr.!B26/EW!B26</f>
        <v>-1153.2102380952381</v>
      </c>
      <c r="C26" s="66">
        <f>Liqui.kr.!C26/EW!C26</f>
        <v>-1282.763768545994</v>
      </c>
      <c r="D26" s="66">
        <f>Liqui.kr.!D26/EW!D26</f>
        <v>-1540.8099699699699</v>
      </c>
      <c r="E26" s="66">
        <f>Liqui.kr.!E26/EW!E26</f>
        <v>-1660.7081458966566</v>
      </c>
      <c r="F26" s="66">
        <f>Liqui.kr.!F26/EW!F26</f>
        <v>-1934.66301369863</v>
      </c>
      <c r="G26" s="66">
        <f>Liqui.kr.!G26/EW!G26</f>
        <v>-1986.6237666666666</v>
      </c>
      <c r="H26" s="66">
        <f>Liqui.kr.!H26/EW!H26</f>
        <v>-2077.8447840531562</v>
      </c>
      <c r="I26" s="66">
        <f>Liqui.kr.!I26/EW!I26</f>
        <v>-2131.7740445859872</v>
      </c>
      <c r="J26" s="66">
        <f>Liqui.kr.!J26/EW!J26</f>
        <v>-2010.0266666666666</v>
      </c>
    </row>
    <row r="27" spans="1:10" x14ac:dyDescent="0.2">
      <c r="A27" s="3" t="s">
        <v>37</v>
      </c>
      <c r="B27" s="66">
        <f>Liqui.kr.!B27/EW!B27</f>
        <v>-826.82648464163822</v>
      </c>
      <c r="C27" s="66">
        <f>Liqui.kr.!C27/EW!C27</f>
        <v>-843.2651601423488</v>
      </c>
      <c r="D27" s="66">
        <f>Liqui.kr.!D27/EW!D27</f>
        <v>-1009.2182971014493</v>
      </c>
      <c r="E27" s="66">
        <f>Liqui.kr.!E27/EW!E27</f>
        <v>-1242.5576838235295</v>
      </c>
      <c r="F27" s="66">
        <f>Liqui.kr.!F27/EW!F27</f>
        <v>-1246.68168627451</v>
      </c>
      <c r="G27" s="66">
        <f>Liqui.kr.!G27/EW!G27</f>
        <v>-1211.4626666666666</v>
      </c>
      <c r="H27" s="66">
        <f>Liqui.kr.!H27/EW!H27</f>
        <v>-1168.0867984189724</v>
      </c>
      <c r="I27" s="66">
        <f>Liqui.kr.!I27/EW!I27</f>
        <v>-1209.0106538461539</v>
      </c>
      <c r="J27" s="66">
        <f>Liqui.kr.!J27/EW!J27</f>
        <v>-1272.6008527131783</v>
      </c>
    </row>
    <row r="28" spans="1:10" x14ac:dyDescent="0.2">
      <c r="A28" s="3" t="s">
        <v>38</v>
      </c>
      <c r="B28" s="66">
        <f>Liqui.kr.!B28/EW!B28</f>
        <v>-1577.2475303643726</v>
      </c>
      <c r="C28" s="66">
        <f>Liqui.kr.!C28/EW!C28</f>
        <v>-1755.1715899581591</v>
      </c>
      <c r="D28" s="66">
        <f>Liqui.kr.!D28/EW!D28</f>
        <v>-2026.1601680672268</v>
      </c>
      <c r="E28" s="66">
        <f>Liqui.kr.!E28/EW!E28</f>
        <v>-2401.5799148936171</v>
      </c>
      <c r="F28" s="66">
        <f>Liqui.kr.!F28/EW!F28</f>
        <v>-2424.7409210526316</v>
      </c>
      <c r="G28" s="66">
        <f>Liqui.kr.!G28/EW!G28</f>
        <v>-2762.5327192982454</v>
      </c>
      <c r="H28" s="66">
        <f>Liqui.kr.!H28/EW!H28</f>
        <v>-3131.1525446428573</v>
      </c>
      <c r="I28" s="66">
        <f>Liqui.kr.!I28/EW!I28</f>
        <v>-3369.1666509433962</v>
      </c>
      <c r="J28" s="66">
        <f>Liqui.kr.!J28/EW!J28</f>
        <v>-2933.6282629107977</v>
      </c>
    </row>
    <row r="29" spans="1:10" x14ac:dyDescent="0.2">
      <c r="A29" s="3" t="s">
        <v>39</v>
      </c>
      <c r="B29" s="66">
        <f>Liqui.kr.!B29/EW!B29</f>
        <v>-808.40977443609017</v>
      </c>
      <c r="C29" s="66">
        <f>Liqui.kr.!C29/EW!C29</f>
        <v>-676.96149253731346</v>
      </c>
      <c r="D29" s="66">
        <f>Liqui.kr.!D29/EW!D29</f>
        <v>-1040.0546007604562</v>
      </c>
      <c r="E29" s="66">
        <f>Liqui.kr.!E29/EW!E29</f>
        <v>-938.5244444444445</v>
      </c>
      <c r="F29" s="66">
        <f>Liqui.kr.!F29/EW!F29</f>
        <v>-603.48815686274509</v>
      </c>
      <c r="G29" s="66">
        <f>Liqui.kr.!G29/EW!G29</f>
        <v>-1173.6657142857141</v>
      </c>
      <c r="H29" s="66">
        <f>Liqui.kr.!H29/EW!H29</f>
        <v>-1594.554071146245</v>
      </c>
      <c r="I29" s="66">
        <f>Liqui.kr.!I29/EW!I29</f>
        <v>-1265.4345848375451</v>
      </c>
      <c r="J29" s="66">
        <f>Liqui.kr.!J29/EW!J29</f>
        <v>-1063.9180144404331</v>
      </c>
    </row>
    <row r="30" spans="1:10" x14ac:dyDescent="0.2">
      <c r="A30" s="3" t="s">
        <v>40</v>
      </c>
      <c r="B30" s="66">
        <f>Liqui.kr.!B30/EW!B30</f>
        <v>242.11232776617953</v>
      </c>
      <c r="C30" s="66">
        <f>Liqui.kr.!C30/EW!C30</f>
        <v>-199.05609014675053</v>
      </c>
      <c r="D30" s="66">
        <f>Liqui.kr.!D30/EW!D30</f>
        <v>-6.6579684210526313</v>
      </c>
      <c r="E30" s="66">
        <f>Liqui.kr.!E30/EW!E30</f>
        <v>30.15618025751073</v>
      </c>
      <c r="F30" s="66">
        <f>Liqui.kr.!F30/EW!F30</f>
        <v>280.47475409836068</v>
      </c>
      <c r="G30" s="66">
        <f>Liqui.kr.!G30/EW!G30</f>
        <v>222.85241340782125</v>
      </c>
      <c r="H30" s="66">
        <f>Liqui.kr.!H30/EW!H30</f>
        <v>299.72100801832761</v>
      </c>
      <c r="I30" s="66">
        <f>Liqui.kr.!I30/EW!I30</f>
        <v>439.19289887640451</v>
      </c>
      <c r="J30" s="66">
        <f>Liqui.kr.!J30/EW!J30</f>
        <v>564.58737500000007</v>
      </c>
    </row>
    <row r="31" spans="1:10" x14ac:dyDescent="0.2">
      <c r="A31" s="3" t="s">
        <v>41</v>
      </c>
      <c r="B31" s="66">
        <f>Liqui.kr.!B31/EW!B31</f>
        <v>-1361.2599363794102</v>
      </c>
      <c r="C31" s="66">
        <f>Liqui.kr.!C31/EW!C31</f>
        <v>-1435.0714569923932</v>
      </c>
      <c r="D31" s="66">
        <f>Liqui.kr.!D31/EW!D31</f>
        <v>-1651.1536686390534</v>
      </c>
      <c r="E31" s="66">
        <f>Liqui.kr.!E31/EW!E31</f>
        <v>-1649.226746917205</v>
      </c>
      <c r="F31" s="66">
        <f>Liqui.kr.!F31/EW!F31</f>
        <v>-1786.5881074328545</v>
      </c>
      <c r="G31" s="66">
        <f>Liqui.kr.!G31/EW!G31</f>
        <v>-1966.0522055953156</v>
      </c>
      <c r="H31" s="66">
        <f>Liqui.kr.!H31/EW!H31</f>
        <v>-1892.2957069408742</v>
      </c>
      <c r="I31" s="66">
        <f>Liqui.kr.!I31/EW!I31</f>
        <v>-1935.1039895697522</v>
      </c>
      <c r="J31" s="66">
        <f>Liqui.kr.!J31/EW!J31</f>
        <v>-1935.3745365535249</v>
      </c>
    </row>
    <row r="32" spans="1:10" x14ac:dyDescent="0.2">
      <c r="A32" s="3" t="s">
        <v>42</v>
      </c>
      <c r="B32" s="66">
        <f>Liqui.kr.!B32/EW!B32</f>
        <v>191.95852071005919</v>
      </c>
      <c r="C32" s="66">
        <f>Liqui.kr.!C32/EW!C32</f>
        <v>174.2390588235294</v>
      </c>
      <c r="D32" s="66">
        <f>Liqui.kr.!D32/EW!D32</f>
        <v>263.2406285714286</v>
      </c>
      <c r="E32" s="66">
        <f>Liqui.kr.!E32/EW!E32</f>
        <v>206.09041176470589</v>
      </c>
      <c r="F32" s="66">
        <f>Liqui.kr.!F32/EW!F32</f>
        <v>231.62786163522014</v>
      </c>
      <c r="G32" s="66">
        <f>Liqui.kr.!G32/EW!G32</f>
        <v>190.46913580246914</v>
      </c>
      <c r="H32" s="66">
        <f>Liqui.kr.!H32/EW!H32</f>
        <v>218.36736842105262</v>
      </c>
      <c r="I32" s="66">
        <f>Liqui.kr.!I32/EW!I32</f>
        <v>264.9134355828221</v>
      </c>
      <c r="J32" s="66">
        <f>Liqui.kr.!J32/EW!J32</f>
        <v>435.436125</v>
      </c>
    </row>
    <row r="33" spans="1:10" x14ac:dyDescent="0.2">
      <c r="A33" s="3" t="s">
        <v>43</v>
      </c>
      <c r="B33" s="66">
        <f>Liqui.kr.!B33/EW!B33</f>
        <v>-880.58527675276753</v>
      </c>
      <c r="C33" s="66">
        <f>Liqui.kr.!C33/EW!C33</f>
        <v>-827.7658052434457</v>
      </c>
      <c r="D33" s="66">
        <f>Liqui.kr.!D33/EW!D33</f>
        <v>-940.77829222011383</v>
      </c>
      <c r="E33" s="66">
        <f>Liqui.kr.!E33/EW!E33</f>
        <v>-1061.5466249999999</v>
      </c>
      <c r="F33" s="66">
        <f>Liqui.kr.!F33/EW!F33</f>
        <v>-1223.0051001821494</v>
      </c>
      <c r="G33" s="66">
        <f>Liqui.kr.!G33/EW!G33</f>
        <v>-1617.8526211849194</v>
      </c>
      <c r="H33" s="66">
        <f>Liqui.kr.!H33/EW!H33</f>
        <v>-1119.2855474452554</v>
      </c>
      <c r="I33" s="66">
        <f>Liqui.kr.!I33/EW!I33</f>
        <v>-999.48056672760515</v>
      </c>
      <c r="J33" s="66">
        <f>Liqui.kr.!J33/EW!J33</f>
        <v>-890.42559040590402</v>
      </c>
    </row>
    <row r="34" spans="1:10" x14ac:dyDescent="0.2">
      <c r="A34" s="3" t="s">
        <v>44</v>
      </c>
      <c r="B34" s="66">
        <f>Liqui.kr.!B34/EW!B34</f>
        <v>-1805.274744680851</v>
      </c>
      <c r="C34" s="66">
        <f>Liqui.kr.!C34/EW!C34</f>
        <v>-2123.078818380744</v>
      </c>
      <c r="D34" s="66">
        <f>Liqui.kr.!D34/EW!D34</f>
        <v>-2266.3473226544625</v>
      </c>
      <c r="E34" s="66">
        <f>Liqui.kr.!E34/EW!E34</f>
        <v>-2310.6349553571426</v>
      </c>
      <c r="F34" s="66">
        <f>Liqui.kr.!F34/EW!F34</f>
        <v>-2421.8647178329575</v>
      </c>
      <c r="G34" s="66">
        <f>Liqui.kr.!G34/EW!G34</f>
        <v>-2711.4250000000002</v>
      </c>
      <c r="H34" s="66">
        <f>Liqui.kr.!H34/EW!H34</f>
        <v>-4173.010761589404</v>
      </c>
      <c r="I34" s="66">
        <f>Liqui.kr.!I34/EW!I34</f>
        <v>-2882.3380879120882</v>
      </c>
      <c r="J34" s="66">
        <f>Liqui.kr.!J34/EW!J34</f>
        <v>-2932.6391684901532</v>
      </c>
    </row>
    <row r="35" spans="1:10" x14ac:dyDescent="0.2">
      <c r="A35" s="3" t="s">
        <v>45</v>
      </c>
      <c r="B35" s="66">
        <f>Liqui.kr.!B35/EW!B35</f>
        <v>-587.73988571428572</v>
      </c>
      <c r="C35" s="66">
        <f>Liqui.kr.!C35/EW!C35</f>
        <v>-394.02138418079096</v>
      </c>
      <c r="D35" s="66">
        <f>Liqui.kr.!D35/EW!D35</f>
        <v>-508.33379710144931</v>
      </c>
      <c r="E35" s="66">
        <f>Liqui.kr.!E35/EW!E35</f>
        <v>-536.44029940119765</v>
      </c>
      <c r="F35" s="66">
        <f>Liqui.kr.!F35/EW!F35</f>
        <v>-752.16445544554449</v>
      </c>
      <c r="G35" s="66">
        <f>Liqui.kr.!G35/EW!G35</f>
        <v>-924.08531772575259</v>
      </c>
      <c r="H35" s="66">
        <f>Liqui.kr.!H35/EW!H35</f>
        <v>-583.08258849557524</v>
      </c>
      <c r="I35" s="66">
        <f>Liqui.kr.!I35/EW!I35</f>
        <v>-951.19875796178337</v>
      </c>
      <c r="J35" s="66">
        <f>Liqui.kr.!J35/EW!J35</f>
        <v>-961.67724683544304</v>
      </c>
    </row>
    <row r="36" spans="1:10" x14ac:dyDescent="0.2">
      <c r="A36" s="3" t="s">
        <v>46</v>
      </c>
      <c r="B36" s="66">
        <f>Liqui.kr.!B36/EW!B36</f>
        <v>-641.96198852772466</v>
      </c>
      <c r="C36" s="66">
        <f>Liqui.kr.!C36/EW!C36</f>
        <v>-786.63312138728327</v>
      </c>
      <c r="D36" s="66">
        <f>Liqui.kr.!D36/EW!D36</f>
        <v>-896.25717741935489</v>
      </c>
      <c r="E36" s="66">
        <f>Liqui.kr.!E36/EW!E36</f>
        <v>-1053.3558627858627</v>
      </c>
      <c r="F36" s="66">
        <f>Liqui.kr.!F36/EW!F36</f>
        <v>-1199.2611860940694</v>
      </c>
      <c r="G36" s="66">
        <f>Liqui.kr.!G36/EW!G36</f>
        <v>-1312.7414717741935</v>
      </c>
      <c r="H36" s="66">
        <f>Liqui.kr.!H36/EW!H36</f>
        <v>-1267.7648888888889</v>
      </c>
      <c r="I36" s="66">
        <f>Liqui.kr.!I36/EW!I36</f>
        <v>-1341.4022403258655</v>
      </c>
      <c r="J36" s="66">
        <f>Liqui.kr.!J36/EW!J36</f>
        <v>-1175.7269120654396</v>
      </c>
    </row>
    <row r="37" spans="1:10" x14ac:dyDescent="0.2">
      <c r="A37" s="3" t="s">
        <v>47</v>
      </c>
      <c r="B37" s="66">
        <f>Liqui.kr.!B37/EW!B37</f>
        <v>-468.91665722379599</v>
      </c>
      <c r="C37" s="66">
        <f>Liqui.kr.!C37/EW!C37</f>
        <v>-664.17289855072465</v>
      </c>
      <c r="D37" s="66">
        <f>Liqui.kr.!D37/EW!D37</f>
        <v>-675.82909090909095</v>
      </c>
      <c r="E37" s="66">
        <f>Liqui.kr.!E37/EW!E37</f>
        <v>-732.07540540540538</v>
      </c>
      <c r="F37" s="66">
        <f>Liqui.kr.!F37/EW!F37</f>
        <v>-1093.9428881987578</v>
      </c>
      <c r="G37" s="66">
        <f>Liqui.kr.!G37/EW!G37</f>
        <v>-1079.373993902439</v>
      </c>
      <c r="H37" s="66">
        <f>Liqui.kr.!H37/EW!H37</f>
        <v>-1028.6339263803679</v>
      </c>
      <c r="I37" s="66">
        <f>Liqui.kr.!I37/EW!I37</f>
        <v>-1174.2826562499999</v>
      </c>
      <c r="J37" s="66">
        <f>Liqui.kr.!J37/EW!J37</f>
        <v>-1222.2688157894736</v>
      </c>
    </row>
    <row r="38" spans="1:10" x14ac:dyDescent="0.2">
      <c r="A38" s="3" t="s">
        <v>48</v>
      </c>
      <c r="B38" s="66">
        <f>Liqui.kr.!B38/EW!B38</f>
        <v>-226.073125</v>
      </c>
      <c r="C38" s="66">
        <f>Liqui.kr.!C38/EW!C38</f>
        <v>-501.30045694200356</v>
      </c>
      <c r="D38" s="66">
        <f>Liqui.kr.!D38/EW!D38</f>
        <v>-519.07478647686833</v>
      </c>
      <c r="E38" s="66">
        <f>Liqui.kr.!E38/EW!E38</f>
        <v>-478.48927797833937</v>
      </c>
      <c r="F38" s="66">
        <f>Liqui.kr.!F38/EW!F38</f>
        <v>-321.76768382352941</v>
      </c>
      <c r="G38" s="66">
        <f>Liqui.kr.!G38/EW!G38</f>
        <v>-469.3230434782609</v>
      </c>
      <c r="H38" s="66">
        <f>Liqui.kr.!H38/EW!H38</f>
        <v>-285.58776386404293</v>
      </c>
      <c r="I38" s="66">
        <f>Liqui.kr.!I38/EW!I38</f>
        <v>-205.89159176029963</v>
      </c>
      <c r="J38" s="66">
        <f>Liqui.kr.!J38/EW!J38</f>
        <v>-41.990226415094341</v>
      </c>
    </row>
    <row r="39" spans="1:10" x14ac:dyDescent="0.2">
      <c r="A39" s="3" t="s">
        <v>49</v>
      </c>
      <c r="B39" s="66">
        <f>Liqui.kr.!B39/EW!B39</f>
        <v>-847.24681034482762</v>
      </c>
      <c r="C39" s="66">
        <f>Liqui.kr.!C39/EW!C39</f>
        <v>-1208.7817985611509</v>
      </c>
      <c r="D39" s="66">
        <f>Liqui.kr.!D39/EW!D39</f>
        <v>-1176.4931686046511</v>
      </c>
      <c r="E39" s="66">
        <f>Liqui.kr.!E39/EW!E39</f>
        <v>-1367.3019411764706</v>
      </c>
      <c r="F39" s="66">
        <f>Liqui.kr.!F39/EW!F39</f>
        <v>-1474.5725768667642</v>
      </c>
      <c r="G39" s="66">
        <f>Liqui.kr.!G39/EW!G39</f>
        <v>-1408.9726542324247</v>
      </c>
      <c r="H39" s="66">
        <f>Liqui.kr.!H39/EW!H39</f>
        <v>-1481.3891812865497</v>
      </c>
      <c r="I39" s="66">
        <f>Liqui.kr.!I39/EW!I39</f>
        <v>-1404.5379066478076</v>
      </c>
      <c r="J39" s="66">
        <f>Liqui.kr.!J39/EW!J39</f>
        <v>-1454.745399719495</v>
      </c>
    </row>
    <row r="40" spans="1:10" x14ac:dyDescent="0.2">
      <c r="A40" s="3" t="s">
        <v>50</v>
      </c>
      <c r="B40" s="66">
        <f>Liqui.kr.!B40/EW!B40</f>
        <v>-971.61785166240418</v>
      </c>
      <c r="C40" s="66">
        <f>Liqui.kr.!C40/EW!C40</f>
        <v>-1063.7284942084943</v>
      </c>
      <c r="D40" s="66">
        <f>Liqui.kr.!D40/EW!D40</f>
        <v>-1211.2670761014688</v>
      </c>
      <c r="E40" s="66">
        <f>Liqui.kr.!E40/EW!E40</f>
        <v>-1713.1106515957447</v>
      </c>
      <c r="F40" s="66">
        <f>Liqui.kr.!F40/EW!F40</f>
        <v>-1495.1079483500716</v>
      </c>
      <c r="G40" s="66">
        <f>Liqui.kr.!G40/EW!G40</f>
        <v>-1624.2065828402365</v>
      </c>
      <c r="H40" s="66">
        <f>Liqui.kr.!H40/EW!H40</f>
        <v>-1688.9616157205239</v>
      </c>
      <c r="I40" s="66">
        <f>Liqui.kr.!I40/EW!I40</f>
        <v>-1717.3968850072779</v>
      </c>
      <c r="J40" s="66">
        <f>Liqui.kr.!J40/EW!J40</f>
        <v>-1810.611305595409</v>
      </c>
    </row>
    <row r="41" spans="1:10" x14ac:dyDescent="0.2">
      <c r="A41" s="3" t="s">
        <v>51</v>
      </c>
      <c r="B41" s="66">
        <f>Liqui.kr.!B41/EW!B41</f>
        <v>-512.48546296296297</v>
      </c>
      <c r="C41" s="66">
        <f>Liqui.kr.!C41/EW!C41</f>
        <v>-448.43388888888887</v>
      </c>
      <c r="D41" s="66">
        <f>Liqui.kr.!D41/EW!D41</f>
        <v>-452.2330693069307</v>
      </c>
      <c r="E41" s="66">
        <f>Liqui.kr.!E41/EW!E41</f>
        <v>-298.76799999999997</v>
      </c>
      <c r="F41" s="66">
        <f>Liqui.kr.!F41/EW!F41</f>
        <v>-395.63093596059116</v>
      </c>
      <c r="G41" s="66">
        <f>Liqui.kr.!G41/EW!G41</f>
        <v>-600.32168367346935</v>
      </c>
      <c r="H41" s="66">
        <f>Liqui.kr.!H41/EW!H41</f>
        <v>-367.02329842931937</v>
      </c>
      <c r="I41" s="66">
        <f>Liqui.kr.!I41/EW!I41</f>
        <v>-277.36315789473684</v>
      </c>
      <c r="J41" s="66">
        <f>Liqui.kr.!J41/EW!J41</f>
        <v>-412.83962765957449</v>
      </c>
    </row>
    <row r="42" spans="1:10" x14ac:dyDescent="0.2">
      <c r="A42" s="5"/>
      <c r="B42" s="66"/>
      <c r="C42" s="66"/>
      <c r="D42" s="66"/>
      <c r="E42" s="66"/>
      <c r="F42" s="66"/>
      <c r="G42" s="66"/>
      <c r="H42" s="66"/>
      <c r="I42" s="66"/>
      <c r="J42" s="66"/>
    </row>
    <row r="43" spans="1:10" ht="15" x14ac:dyDescent="0.25">
      <c r="A43" s="7" t="s">
        <v>16</v>
      </c>
      <c r="B43" s="66"/>
      <c r="C43" s="66"/>
      <c r="D43" s="66"/>
      <c r="E43" s="66"/>
      <c r="F43" s="66"/>
      <c r="G43" s="66"/>
      <c r="H43" s="66"/>
      <c r="I43" s="66"/>
      <c r="J43" s="66"/>
    </row>
    <row r="44" spans="1:10" x14ac:dyDescent="0.2">
      <c r="A44" s="16" t="s">
        <v>52</v>
      </c>
      <c r="B44" s="66">
        <f>Liqui.kr.!B44/EW!B44</f>
        <v>-681.6663513513513</v>
      </c>
      <c r="C44" s="66">
        <f>Liqui.kr.!C44/EW!C44</f>
        <v>-1165.6562416107383</v>
      </c>
      <c r="D44" s="66">
        <f>Liqui.kr.!D44/EW!D44</f>
        <v>-958.25230263157903</v>
      </c>
      <c r="E44" s="66">
        <f>Liqui.kr.!E44/EW!E44</f>
        <v>-1047.0075838926175</v>
      </c>
      <c r="F44" s="66">
        <f>Liqui.kr.!F44/EW!F44</f>
        <v>-1234.9374820143885</v>
      </c>
      <c r="G44" s="66">
        <f>Liqui.kr.!G44/EW!G44</f>
        <v>-1287.2309333333335</v>
      </c>
      <c r="H44" s="66">
        <f>Liqui.kr.!H44/EW!H44</f>
        <v>-1455.6617241379311</v>
      </c>
      <c r="I44" s="66">
        <f>Liqui.kr.!I44/EW!I44</f>
        <v>-1998.861052631579</v>
      </c>
      <c r="J44" s="66">
        <f>Liqui.kr.!J44/EW!J44</f>
        <v>-1958.863288590604</v>
      </c>
    </row>
    <row r="45" spans="1:10" x14ac:dyDescent="0.2">
      <c r="A45" s="16" t="s">
        <v>53</v>
      </c>
      <c r="B45" s="66">
        <f>Liqui.kr.!B45/EW!B45</f>
        <v>-934.83329545454546</v>
      </c>
      <c r="C45" s="66">
        <f>Liqui.kr.!C45/EW!C45</f>
        <v>-1086.7892196531793</v>
      </c>
      <c r="D45" s="66">
        <f>Liqui.kr.!D45/EW!D45</f>
        <v>-1219.5781764705882</v>
      </c>
      <c r="E45" s="66">
        <f>Liqui.kr.!E45/EW!E45</f>
        <v>-1225.5691740412979</v>
      </c>
      <c r="F45" s="66">
        <f>Liqui.kr.!F45/EW!F45</f>
        <v>-1197.3213554216868</v>
      </c>
      <c r="G45" s="66">
        <f>Liqui.kr.!G45/EW!G45</f>
        <v>-1407.0768639053254</v>
      </c>
      <c r="H45" s="66">
        <f>Liqui.kr.!H45/EW!H45</f>
        <v>-1480.075</v>
      </c>
      <c r="I45" s="66">
        <f>Liqui.kr.!I45/EW!I45</f>
        <v>-1555.0280817610062</v>
      </c>
      <c r="J45" s="66">
        <f>Liqui.kr.!J45/EW!J45</f>
        <v>-1614.4000917431192</v>
      </c>
    </row>
    <row r="46" spans="1:10" x14ac:dyDescent="0.2">
      <c r="A46" s="16" t="s">
        <v>54</v>
      </c>
      <c r="B46" s="66">
        <f>Liqui.kr.!B46/EW!B46</f>
        <v>-220.37214285714285</v>
      </c>
      <c r="C46" s="66">
        <f>Liqui.kr.!C46/EW!C46</f>
        <v>165.75570512820514</v>
      </c>
      <c r="D46" s="66">
        <f>Liqui.kr.!D46/EW!D46</f>
        <v>318.37830065359475</v>
      </c>
      <c r="E46" s="66">
        <f>Liqui.kr.!E46/EW!E46</f>
        <v>3.2022292993630574</v>
      </c>
      <c r="F46" s="66">
        <f>Liqui.kr.!F46/EW!F46</f>
        <v>-318.82580645161289</v>
      </c>
      <c r="G46" s="66">
        <f>Liqui.kr.!G46/EW!G46</f>
        <v>-818.9961392405063</v>
      </c>
      <c r="H46" s="66">
        <f>Liqui.kr.!H46/EW!H46</f>
        <v>-509.04987421383646</v>
      </c>
      <c r="I46" s="66">
        <f>Liqui.kr.!I46/EW!I46</f>
        <v>-347.15493750000002</v>
      </c>
      <c r="J46" s="66">
        <f>Liqui.kr.!J46/EW!J46</f>
        <v>-532.74179310344823</v>
      </c>
    </row>
    <row r="47" spans="1:10" x14ac:dyDescent="0.2">
      <c r="A47" s="16" t="s">
        <v>55</v>
      </c>
      <c r="B47" s="66">
        <f>Liqui.kr.!B47/EW!B47</f>
        <v>-771.32827586206895</v>
      </c>
      <c r="C47" s="66">
        <f>Liqui.kr.!C47/EW!C47</f>
        <v>-795.58829787234038</v>
      </c>
      <c r="D47" s="66">
        <f>Liqui.kr.!D47/EW!D47</f>
        <v>-513.94945945945949</v>
      </c>
      <c r="E47" s="66">
        <f>Liqui.kr.!E47/EW!E47</f>
        <v>-170.5686</v>
      </c>
      <c r="F47" s="66">
        <f>Liqui.kr.!F47/EW!F47</f>
        <v>-264.66816993464056</v>
      </c>
      <c r="G47" s="66">
        <f>Liqui.kr.!G47/EW!G47</f>
        <v>-326.92825806451611</v>
      </c>
      <c r="H47" s="66">
        <f>Liqui.kr.!H47/EW!H47</f>
        <v>-136.28316129032257</v>
      </c>
      <c r="I47" s="66">
        <f>Liqui.kr.!I47/EW!I47</f>
        <v>-114.18844155844157</v>
      </c>
      <c r="J47" s="66">
        <f>Liqui.kr.!J47/EW!J47</f>
        <v>-79.731931034482756</v>
      </c>
    </row>
    <row r="48" spans="1:10" x14ac:dyDescent="0.2">
      <c r="A48" s="16" t="s">
        <v>56</v>
      </c>
      <c r="B48" s="66">
        <f>Liqui.kr.!B48/EW!B48</f>
        <v>-899.57626262626263</v>
      </c>
      <c r="C48" s="66">
        <f>Liqui.kr.!C48/EW!C48</f>
        <v>-657.44040404040402</v>
      </c>
      <c r="D48" s="66">
        <f>Liqui.kr.!D48/EW!D48</f>
        <v>-1672.9650526315788</v>
      </c>
      <c r="E48" s="66">
        <f>Liqui.kr.!E48/EW!E48</f>
        <v>-1615.9118556701033</v>
      </c>
      <c r="F48" s="66">
        <f>Liqui.kr.!F48/EW!F48</f>
        <v>-1734.418811881188</v>
      </c>
      <c r="G48" s="66">
        <f>Liqui.kr.!G48/EW!G48</f>
        <v>-2205.4014141414141</v>
      </c>
      <c r="H48" s="66">
        <f>Liqui.kr.!H48/EW!H48</f>
        <v>-2552.5660606060605</v>
      </c>
      <c r="I48" s="66">
        <f>Liqui.kr.!I48/EW!I48</f>
        <v>-1540.2782857142856</v>
      </c>
      <c r="J48" s="66">
        <f>Liqui.kr.!J48/EW!J48</f>
        <v>-1964.9004901960784</v>
      </c>
    </row>
    <row r="49" spans="1:10" x14ac:dyDescent="0.2">
      <c r="A49" s="16" t="s">
        <v>57</v>
      </c>
      <c r="B49" s="66">
        <f>Liqui.kr.!B49/EW!B49</f>
        <v>-342.89388764044946</v>
      </c>
      <c r="C49" s="66">
        <f>Liqui.kr.!C49/EW!C49</f>
        <v>-419.9228146453089</v>
      </c>
      <c r="D49" s="66">
        <f>Liqui.kr.!D49/EW!D49</f>
        <v>-502.76962174940894</v>
      </c>
      <c r="E49" s="66">
        <f>Liqui.kr.!E49/EW!E49</f>
        <v>-567.0644736842105</v>
      </c>
      <c r="F49" s="66">
        <f>Liqui.kr.!F49/EW!F49</f>
        <v>-547.92147196261681</v>
      </c>
      <c r="G49" s="66">
        <f>Liqui.kr.!G49/EW!G49</f>
        <v>-620.70558312655089</v>
      </c>
      <c r="H49" s="66">
        <f>Liqui.kr.!H49/EW!H49</f>
        <v>-622.40893719806763</v>
      </c>
      <c r="I49" s="66">
        <f>Liqui.kr.!I49/EW!I49</f>
        <v>-582.41917452830194</v>
      </c>
      <c r="J49" s="66">
        <f>Liqui.kr.!J49/EW!J49</f>
        <v>-618.02252450980393</v>
      </c>
    </row>
    <row r="50" spans="1:10" x14ac:dyDescent="0.2">
      <c r="A50" s="16" t="s">
        <v>58</v>
      </c>
      <c r="B50" s="66">
        <f>Liqui.kr.!B50/EW!B50</f>
        <v>-1353.6771116504854</v>
      </c>
      <c r="C50" s="66">
        <f>Liqui.kr.!C50/EW!C50</f>
        <v>-1475.7337499999999</v>
      </c>
      <c r="D50" s="66">
        <f>Liqui.kr.!D50/EW!D50</f>
        <v>-1591.4283165829145</v>
      </c>
      <c r="E50" s="66">
        <f>Liqui.kr.!E50/EW!E50</f>
        <v>-1589.4493298969071</v>
      </c>
      <c r="F50" s="66">
        <f>Liqui.kr.!F50/EW!F50</f>
        <v>-1483.8038848920862</v>
      </c>
      <c r="G50" s="66">
        <f>Liqui.kr.!G50/EW!G50</f>
        <v>-1779.3353140096617</v>
      </c>
      <c r="H50" s="66">
        <f>Liqui.kr.!H50/EW!H50</f>
        <v>-1882.1189578163771</v>
      </c>
      <c r="I50" s="66">
        <f>Liqui.kr.!I50/EW!I50</f>
        <v>-2067.9610416666669</v>
      </c>
      <c r="J50" s="66">
        <f>Liqui.kr.!J50/EW!J50</f>
        <v>-2092.4384675324677</v>
      </c>
    </row>
    <row r="51" spans="1:10" x14ac:dyDescent="0.2">
      <c r="A51" s="16" t="s">
        <v>59</v>
      </c>
      <c r="B51" s="66">
        <f>Liqui.kr.!B51/EW!B51</f>
        <v>-435.68815624999996</v>
      </c>
      <c r="C51" s="66">
        <f>Liqui.kr.!C51/EW!C51</f>
        <v>-236.59826498422711</v>
      </c>
      <c r="D51" s="66">
        <f>Liqui.kr.!D51/EW!D51</f>
        <v>23.801484848484847</v>
      </c>
      <c r="E51" s="66">
        <f>Liqui.kr.!E51/EW!E51</f>
        <v>-285.75472392638034</v>
      </c>
      <c r="F51" s="66">
        <f>Liqui.kr.!F51/EW!F51</f>
        <v>4.169654088050315</v>
      </c>
      <c r="G51" s="66">
        <f>Liqui.kr.!G51/EW!G51</f>
        <v>-210.3523676012461</v>
      </c>
      <c r="H51" s="66">
        <f>Liqui.kr.!H51/EW!H51</f>
        <v>-426.66516025641027</v>
      </c>
      <c r="I51" s="66">
        <f>Liqui.kr.!I51/EW!I51</f>
        <v>-489.53885620915037</v>
      </c>
      <c r="J51" s="66">
        <f>Liqui.kr.!J51/EW!J51</f>
        <v>-1067.2947735191638</v>
      </c>
    </row>
    <row r="52" spans="1:10" x14ac:dyDescent="0.2">
      <c r="A52" s="16" t="s">
        <v>60</v>
      </c>
      <c r="B52" s="66">
        <f>Liqui.kr.!B52/EW!B52</f>
        <v>-845.49735234215893</v>
      </c>
      <c r="C52" s="66">
        <f>Liqui.kr.!C52/EW!C52</f>
        <v>-974.30293877551026</v>
      </c>
      <c r="D52" s="66">
        <f>Liqui.kr.!D52/EW!D52</f>
        <v>-949.09323108384467</v>
      </c>
      <c r="E52" s="66">
        <f>Liqui.kr.!E52/EW!E52</f>
        <v>-956.98578947368412</v>
      </c>
      <c r="F52" s="66">
        <f>Liqui.kr.!F52/EW!F52</f>
        <v>-1590.0781012658229</v>
      </c>
      <c r="G52" s="66">
        <f>Liqui.kr.!G52/EW!G52</f>
        <v>-1312.2725576519917</v>
      </c>
      <c r="H52" s="66">
        <f>Liqui.kr.!H52/EW!H52</f>
        <v>-1360.1068498942918</v>
      </c>
      <c r="I52" s="66">
        <f>Liqui.kr.!I52/EW!I52</f>
        <v>-1372.8639211618258</v>
      </c>
      <c r="J52" s="66">
        <f>Liqui.kr.!J52/EW!J52</f>
        <v>-1443.0423395445134</v>
      </c>
    </row>
    <row r="53" spans="1:10" x14ac:dyDescent="0.2">
      <c r="A53" s="16" t="s">
        <v>61</v>
      </c>
      <c r="B53" s="66">
        <f>Liqui.kr.!B53/EW!B53</f>
        <v>-2249.1585193133046</v>
      </c>
      <c r="C53" s="66">
        <f>Liqui.kr.!C53/EW!C53</f>
        <v>-1327.876393088553</v>
      </c>
      <c r="D53" s="66">
        <f>Liqui.kr.!D53/EW!D53</f>
        <v>-2235.691956521739</v>
      </c>
      <c r="E53" s="66">
        <f>Liqui.kr.!E53/EW!E53</f>
        <v>-2599.7481318681316</v>
      </c>
      <c r="F53" s="66">
        <f>Liqui.kr.!F53/EW!F53</f>
        <v>-2438.9433476394852</v>
      </c>
      <c r="G53" s="66">
        <f>Liqui.kr.!G53/EW!G53</f>
        <v>-2728.4860334029227</v>
      </c>
      <c r="H53" s="66">
        <f>Liqui.kr.!H53/EW!H53</f>
        <v>-3036.258832271762</v>
      </c>
      <c r="I53" s="66">
        <f>Liqui.kr.!I53/EW!I53</f>
        <v>-3537.7646511627904</v>
      </c>
      <c r="J53" s="66">
        <f>Liqui.kr.!J53/EW!J53</f>
        <v>-3792.2288912579961</v>
      </c>
    </row>
    <row r="54" spans="1:10" x14ac:dyDescent="0.2">
      <c r="A54" s="16" t="s">
        <v>62</v>
      </c>
      <c r="B54" s="66">
        <f>Liqui.kr.!B54/EW!B54</f>
        <v>-672.55054545454539</v>
      </c>
      <c r="C54" s="66">
        <f>Liqui.kr.!C54/EW!C54</f>
        <v>-66.23842105263158</v>
      </c>
      <c r="D54" s="66">
        <f>Liqui.kr.!D54/EW!D54</f>
        <v>-86.779830508474575</v>
      </c>
      <c r="E54" s="66">
        <f>Liqui.kr.!E54/EW!E54</f>
        <v>-316.37714285714281</v>
      </c>
      <c r="F54" s="66">
        <f>Liqui.kr.!F54/EW!F54</f>
        <v>-527.22320000000002</v>
      </c>
      <c r="G54" s="66">
        <f>Liqui.kr.!G54/EW!G54</f>
        <v>-802.97608695652173</v>
      </c>
      <c r="H54" s="66">
        <f>Liqui.kr.!H54/EW!H54</f>
        <v>-922.4283720930232</v>
      </c>
      <c r="I54" s="66">
        <f>Liqui.kr.!I54/EW!I54</f>
        <v>-579.21020408163258</v>
      </c>
      <c r="J54" s="66">
        <f>Liqui.kr.!J54/EW!J54</f>
        <v>-983.98288461538459</v>
      </c>
    </row>
    <row r="55" spans="1:10" x14ac:dyDescent="0.2">
      <c r="A55" s="16" t="s">
        <v>63</v>
      </c>
      <c r="B55" s="66">
        <f>Liqui.kr.!B55/EW!B55</f>
        <v>-282.98792775665396</v>
      </c>
      <c r="C55" s="66">
        <f>Liqui.kr.!C55/EW!C55</f>
        <v>-380.78291187739461</v>
      </c>
      <c r="D55" s="66">
        <f>Liqui.kr.!D55/EW!D55</f>
        <v>-411.53018621973928</v>
      </c>
      <c r="E55" s="66">
        <f>Liqui.kr.!E55/EW!E55</f>
        <v>-492.81961467889909</v>
      </c>
      <c r="F55" s="66">
        <f>Liqui.kr.!F55/EW!F55</f>
        <v>-497.32293333333337</v>
      </c>
      <c r="G55" s="66">
        <f>Liqui.kr.!G55/EW!G55</f>
        <v>-589.26401941747565</v>
      </c>
      <c r="H55" s="66">
        <f>Liqui.kr.!H55/EW!H55</f>
        <v>-655.33052023121388</v>
      </c>
      <c r="I55" s="66">
        <f>Liqui.kr.!I55/EW!I55</f>
        <v>-613.37773584905665</v>
      </c>
      <c r="J55" s="66">
        <f>Liqui.kr.!J55/EW!J55</f>
        <v>-455.88914018691588</v>
      </c>
    </row>
    <row r="56" spans="1:10" x14ac:dyDescent="0.2">
      <c r="A56" s="16" t="s">
        <v>64</v>
      </c>
      <c r="B56" s="66">
        <f>Liqui.kr.!B56/EW!B56</f>
        <v>-817.4439852398524</v>
      </c>
      <c r="C56" s="66">
        <f>Liqui.kr.!C56/EW!C56</f>
        <v>-835.85195652173923</v>
      </c>
      <c r="D56" s="66">
        <f>Liqui.kr.!D56/EW!D56</f>
        <v>-852.36586715867156</v>
      </c>
      <c r="E56" s="66">
        <f>Liqui.kr.!E56/EW!E56</f>
        <v>-900.9576862745098</v>
      </c>
      <c r="F56" s="66">
        <f>Liqui.kr.!F56/EW!F56</f>
        <v>-892.74149019607842</v>
      </c>
      <c r="G56" s="66">
        <f>Liqui.kr.!G56/EW!G56</f>
        <v>-1076.1066153846152</v>
      </c>
      <c r="H56" s="66">
        <f>Liqui.kr.!H56/EW!H56</f>
        <v>-1102.3998054474707</v>
      </c>
      <c r="I56" s="66">
        <f>Liqui.kr.!I56/EW!I56</f>
        <v>-1146.7305668016195</v>
      </c>
      <c r="J56" s="66">
        <f>Liqui.kr.!J56/EW!J56</f>
        <v>-1123.9785306122449</v>
      </c>
    </row>
    <row r="57" spans="1:10" x14ac:dyDescent="0.2">
      <c r="A57" s="16" t="s">
        <v>65</v>
      </c>
      <c r="B57" s="66">
        <f>Liqui.kr.!B57/EW!B57</f>
        <v>-936.19117283950618</v>
      </c>
      <c r="C57" s="66">
        <f>Liqui.kr.!C57/EW!C57</f>
        <v>-1683.054527027027</v>
      </c>
      <c r="D57" s="66">
        <f>Liqui.kr.!D57/EW!D57</f>
        <v>-948.42542483660134</v>
      </c>
      <c r="E57" s="66">
        <f>Liqui.kr.!E57/EW!E57</f>
        <v>-2319.8878709677419</v>
      </c>
      <c r="F57" s="66">
        <f>Liqui.kr.!F57/EW!F57</f>
        <v>-1975.7647712418302</v>
      </c>
      <c r="G57" s="66">
        <f>Liqui.kr.!G57/EW!G57</f>
        <v>-1710.4550331125827</v>
      </c>
      <c r="H57" s="66">
        <f>Liqui.kr.!H57/EW!H57</f>
        <v>-1605.1202649006623</v>
      </c>
      <c r="I57" s="66">
        <f>Liqui.kr.!I57/EW!I57</f>
        <v>-1688.565855263158</v>
      </c>
      <c r="J57" s="66">
        <f>Liqui.kr.!J57/EW!J57</f>
        <v>-2287.6228275862068</v>
      </c>
    </row>
    <row r="58" spans="1:10" x14ac:dyDescent="0.2">
      <c r="A58" s="16" t="s">
        <v>66</v>
      </c>
      <c r="B58" s="66">
        <f>Liqui.kr.!B58/EW!B58</f>
        <v>-1019.1018848167539</v>
      </c>
      <c r="C58" s="66">
        <f>Liqui.kr.!C58/EW!C58</f>
        <v>-778.51108753315646</v>
      </c>
      <c r="D58" s="66">
        <f>Liqui.kr.!D58/EW!D58</f>
        <v>-803.75082228116707</v>
      </c>
      <c r="E58" s="66">
        <f>Liqui.kr.!E58/EW!E58</f>
        <v>-834.93511999999998</v>
      </c>
      <c r="F58" s="66">
        <f>Liqui.kr.!F58/EW!F58</f>
        <v>-916.79364361702119</v>
      </c>
      <c r="G58" s="66">
        <f>Liqui.kr.!G58/EW!G58</f>
        <v>-935.84172413793112</v>
      </c>
      <c r="H58" s="66">
        <f>Liqui.kr.!H58/EW!H58</f>
        <v>-1086.1216758241758</v>
      </c>
      <c r="I58" s="66">
        <f>Liqui.kr.!I58/EW!I58</f>
        <v>-1069.2401662049863</v>
      </c>
      <c r="J58" s="66">
        <f>Liqui.kr.!J58/EW!J58</f>
        <v>-1567.5363920454547</v>
      </c>
    </row>
    <row r="59" spans="1:10" x14ac:dyDescent="0.2">
      <c r="A59" s="16" t="s">
        <v>67</v>
      </c>
      <c r="B59" s="66">
        <f>Liqui.kr.!B59/EW!B59</f>
        <v>-103.4023076923077</v>
      </c>
      <c r="C59" s="66">
        <f>Liqui.kr.!C59/EW!C59</f>
        <v>-30.403784530386741</v>
      </c>
      <c r="D59" s="66">
        <f>Liqui.kr.!D59/EW!D59</f>
        <v>-52.173597733711048</v>
      </c>
      <c r="E59" s="66">
        <f>Liqui.kr.!E59/EW!E59</f>
        <v>6.3791594202898549</v>
      </c>
      <c r="F59" s="66">
        <f>Liqui.kr.!F59/EW!F59</f>
        <v>47.443698224852071</v>
      </c>
      <c r="G59" s="66">
        <f>Liqui.kr.!G59/EW!G59</f>
        <v>-51.062617647058829</v>
      </c>
      <c r="H59" s="66">
        <f>Liqui.kr.!H59/EW!H59</f>
        <v>-28.56960725075529</v>
      </c>
      <c r="I59" s="66">
        <f>Liqui.kr.!I59/EW!I59</f>
        <v>2.1026807228915665</v>
      </c>
      <c r="J59" s="66">
        <f>Liqui.kr.!J59/EW!J59</f>
        <v>33.768061538461538</v>
      </c>
    </row>
    <row r="60" spans="1:10" x14ac:dyDescent="0.2">
      <c r="A60" s="16" t="s">
        <v>68</v>
      </c>
      <c r="B60" s="66">
        <f>Liqui.kr.!B60/EW!B60</f>
        <v>-163.37837209302324</v>
      </c>
      <c r="C60" s="66">
        <f>Liqui.kr.!C60/EW!C60</f>
        <v>-1.4018518518518519</v>
      </c>
      <c r="D60" s="66">
        <f>Liqui.kr.!D60/EW!D60</f>
        <v>-238.06578703703704</v>
      </c>
      <c r="E60" s="66">
        <f>Liqui.kr.!E60/EW!E60</f>
        <v>191.50395121951217</v>
      </c>
      <c r="F60" s="66">
        <f>Liqui.kr.!F60/EW!F60</f>
        <v>464.50388625592421</v>
      </c>
      <c r="G60" s="66">
        <f>Liqui.kr.!G60/EW!G60</f>
        <v>408.9219523809524</v>
      </c>
      <c r="H60" s="66">
        <f>Liqui.kr.!H60/EW!H60</f>
        <v>261.2442995169082</v>
      </c>
      <c r="I60" s="66">
        <f>Liqui.kr.!I60/EW!I60</f>
        <v>253.01429999999999</v>
      </c>
      <c r="J60" s="66">
        <f>Liqui.kr.!J60/EW!J60</f>
        <v>-265.6951485148515</v>
      </c>
    </row>
    <row r="61" spans="1:10" x14ac:dyDescent="0.2">
      <c r="A61" s="16" t="s">
        <v>69</v>
      </c>
      <c r="B61" s="66">
        <f>Liqui.kr.!B61/EW!B61</f>
        <v>-152.73038338658148</v>
      </c>
      <c r="C61" s="66">
        <f>Liqui.kr.!C61/EW!C61</f>
        <v>-103.63802721088436</v>
      </c>
      <c r="D61" s="66">
        <f>Liqui.kr.!D61/EW!D61</f>
        <v>-133.09785211267607</v>
      </c>
      <c r="E61" s="66">
        <f>Liqui.kr.!E61/EW!E61</f>
        <v>-78.890277777777783</v>
      </c>
      <c r="F61" s="66">
        <f>Liqui.kr.!F61/EW!F61</f>
        <v>-78.288253424657526</v>
      </c>
      <c r="G61" s="66">
        <f>Liqui.kr.!G61/EW!G61</f>
        <v>-161.77472222222224</v>
      </c>
      <c r="H61" s="66">
        <f>Liqui.kr.!H61/EW!H61</f>
        <v>-448.03938566552904</v>
      </c>
      <c r="I61" s="66">
        <f>Liqui.kr.!I61/EW!I61</f>
        <v>-346.96354385964912</v>
      </c>
      <c r="J61" s="66">
        <f>Liqui.kr.!J61/EW!J61</f>
        <v>-1457.6097508896798</v>
      </c>
    </row>
    <row r="62" spans="1:10" x14ac:dyDescent="0.2">
      <c r="A62" s="16" t="s">
        <v>70</v>
      </c>
      <c r="B62" s="66">
        <f>Liqui.kr.!B62/EW!B62</f>
        <v>84.68281430219146</v>
      </c>
      <c r="C62" s="66">
        <f>Liqui.kr.!C62/EW!C62</f>
        <v>27.402352941176471</v>
      </c>
      <c r="D62" s="66">
        <f>Liqui.kr.!D62/EW!D62</f>
        <v>145.26218116805723</v>
      </c>
      <c r="E62" s="66">
        <f>Liqui.kr.!E62/EW!E62</f>
        <v>411.97317689530689</v>
      </c>
      <c r="F62" s="66">
        <f>Liqui.kr.!F62/EW!F62</f>
        <v>145.27877278250304</v>
      </c>
      <c r="G62" s="66">
        <f>Liqui.kr.!G62/EW!G62</f>
        <v>41.119401709401707</v>
      </c>
      <c r="H62" s="66">
        <f>Liqui.kr.!H62/EW!H62</f>
        <v>-9.7678078817733986</v>
      </c>
      <c r="I62" s="66">
        <f>Liqui.kr.!I62/EW!I62</f>
        <v>128.47644417475729</v>
      </c>
      <c r="J62" s="66">
        <f>Liqui.kr.!J62/EW!J62</f>
        <v>348.96231446540878</v>
      </c>
    </row>
    <row r="63" spans="1:10" x14ac:dyDescent="0.2">
      <c r="A63" s="16" t="s">
        <v>71</v>
      </c>
      <c r="B63" s="66">
        <f>Liqui.kr.!B63/EW!B63</f>
        <v>-744.25932038834958</v>
      </c>
      <c r="C63" s="66">
        <f>Liqui.kr.!C63/EW!C63</f>
        <v>-645.61809756097557</v>
      </c>
      <c r="D63" s="66">
        <f>Liqui.kr.!D63/EW!D63</f>
        <v>-778.70336683417088</v>
      </c>
      <c r="E63" s="66">
        <f>Liqui.kr.!E63/EW!E63</f>
        <v>-787.61950495049507</v>
      </c>
      <c r="F63" s="66">
        <f>Liqui.kr.!F63/EW!F63</f>
        <v>-903.2261428571428</v>
      </c>
      <c r="G63" s="66">
        <f>Liqui.kr.!G63/EW!G63</f>
        <v>-1107.5603240740741</v>
      </c>
      <c r="H63" s="66">
        <f>Liqui.kr.!H63/EW!H63</f>
        <v>-1228.4190654205606</v>
      </c>
      <c r="I63" s="66">
        <f>Liqui.kr.!I63/EW!I63</f>
        <v>-1111.987033492823</v>
      </c>
      <c r="J63" s="66">
        <f>Liqui.kr.!J63/EW!J63</f>
        <v>-1421.7375124378109</v>
      </c>
    </row>
    <row r="64" spans="1:10" x14ac:dyDescent="0.2">
      <c r="A64" s="16" t="s">
        <v>72</v>
      </c>
      <c r="B64" s="66">
        <f>Liqui.kr.!B64/EW!B64</f>
        <v>-264.61672413793104</v>
      </c>
      <c r="C64" s="66">
        <f>Liqui.kr.!C64/EW!C64</f>
        <v>-137.86638418079096</v>
      </c>
      <c r="D64" s="66">
        <f>Liqui.kr.!D64/EW!D64</f>
        <v>-39.814469273743015</v>
      </c>
      <c r="E64" s="66">
        <f>Liqui.kr.!E64/EW!E64</f>
        <v>-56.110315789473681</v>
      </c>
      <c r="F64" s="66">
        <f>Liqui.kr.!F64/EW!F64</f>
        <v>267.45425414364644</v>
      </c>
      <c r="G64" s="66">
        <f>Liqui.kr.!G64/EW!G64</f>
        <v>819.38735955056188</v>
      </c>
      <c r="H64" s="66">
        <f>Liqui.kr.!H64/EW!H64</f>
        <v>1229.8156547619049</v>
      </c>
      <c r="I64" s="66">
        <f>Liqui.kr.!I64/EW!I64</f>
        <v>1803.8524855491328</v>
      </c>
      <c r="J64" s="66">
        <f>Liqui.kr.!J64/EW!J64</f>
        <v>2276.0384795321638</v>
      </c>
    </row>
    <row r="65" spans="1:10" x14ac:dyDescent="0.2">
      <c r="A65" s="16" t="s">
        <v>73</v>
      </c>
      <c r="B65" s="66">
        <f>Liqui.kr.!B65/EW!B65</f>
        <v>468.4886885245902</v>
      </c>
      <c r="C65" s="66">
        <f>Liqui.kr.!C65/EW!C65</f>
        <v>392.91109571788411</v>
      </c>
      <c r="D65" s="66">
        <f>Liqui.kr.!D65/EW!D65</f>
        <v>392.80369649805448</v>
      </c>
      <c r="E65" s="66">
        <f>Liqui.kr.!E65/EW!E65</f>
        <v>577.89585768742052</v>
      </c>
      <c r="F65" s="66">
        <f>Liqui.kr.!F65/EW!F65</f>
        <v>588.31946822308691</v>
      </c>
      <c r="G65" s="66">
        <f>Liqui.kr.!G65/EW!G65</f>
        <v>817.56303225806448</v>
      </c>
      <c r="H65" s="66">
        <f>Liqui.kr.!H65/EW!H65</f>
        <v>685.05980544747081</v>
      </c>
      <c r="I65" s="66">
        <f>Liqui.kr.!I65/EW!I65</f>
        <v>676.98099747474737</v>
      </c>
      <c r="J65" s="66">
        <f>Liqui.kr.!J65/EW!J65</f>
        <v>526.74289308176094</v>
      </c>
    </row>
    <row r="66" spans="1:10" x14ac:dyDescent="0.2">
      <c r="A66" s="16" t="s">
        <v>1</v>
      </c>
      <c r="B66" s="66">
        <f>Liqui.kr.!B66/EW!B66</f>
        <v>-250.80985294117647</v>
      </c>
      <c r="C66" s="66">
        <f>Liqui.kr.!C66/EW!C66</f>
        <v>-241.51678431372548</v>
      </c>
      <c r="D66" s="66">
        <f>Liqui.kr.!D66/EW!D66</f>
        <v>-280.96634241245141</v>
      </c>
      <c r="E66" s="66">
        <f>Liqui.kr.!E66/EW!E66</f>
        <v>-352.00988047808761</v>
      </c>
      <c r="F66" s="66">
        <f>Liqui.kr.!F66/EW!F66</f>
        <v>-307.25901960784313</v>
      </c>
      <c r="G66" s="66">
        <f>Liqui.kr.!G66/EW!G66</f>
        <v>-568.1670517928286</v>
      </c>
      <c r="H66" s="66">
        <f>Liqui.kr.!H66/EW!H66</f>
        <v>-674.99741666666671</v>
      </c>
      <c r="I66" s="66">
        <f>Liqui.kr.!I66/EW!I66</f>
        <v>-751.06530864197532</v>
      </c>
      <c r="J66" s="66">
        <f>Liqui.kr.!J66/EW!J66</f>
        <v>-754.59033333333332</v>
      </c>
    </row>
    <row r="67" spans="1:10" x14ac:dyDescent="0.2">
      <c r="A67" s="16" t="s">
        <v>74</v>
      </c>
      <c r="B67" s="66">
        <f>Liqui.kr.!B67/EW!B67</f>
        <v>-1622.2540900562853</v>
      </c>
      <c r="C67" s="66">
        <f>Liqui.kr.!C67/EW!C67</f>
        <v>-1590.2885122063565</v>
      </c>
      <c r="D67" s="66">
        <f>Liqui.kr.!D67/EW!D67</f>
        <v>-1546.2713522304834</v>
      </c>
      <c r="E67" s="66">
        <f>Liqui.kr.!E67/EW!E67</f>
        <v>-1814.1017957089553</v>
      </c>
      <c r="F67" s="66">
        <f>Liqui.kr.!F67/EW!F67</f>
        <v>-2030.7296390060949</v>
      </c>
      <c r="G67" s="66">
        <f>Liqui.kr.!G67/EW!G67</f>
        <v>-2161.6742890883324</v>
      </c>
      <c r="H67" s="66">
        <f>Liqui.kr.!H67/EW!H67</f>
        <v>-2456.9755720440403</v>
      </c>
      <c r="I67" s="66">
        <f>Liqui.kr.!I67/EW!I67</f>
        <v>-2727.4659961501443</v>
      </c>
      <c r="J67" s="66">
        <f>Liqui.kr.!J67/EW!J67</f>
        <v>-2766.9578778778778</v>
      </c>
    </row>
    <row r="68" spans="1:10" x14ac:dyDescent="0.2">
      <c r="A68" s="16" t="s">
        <v>75</v>
      </c>
      <c r="B68" s="66">
        <f>Liqui.kr.!B68/EW!B68</f>
        <v>-497.71540942928038</v>
      </c>
      <c r="C68" s="66">
        <f>Liqui.kr.!C68/EW!C68</f>
        <v>-576.50130653266331</v>
      </c>
      <c r="D68" s="66">
        <f>Liqui.kr.!D68/EW!D68</f>
        <v>-649.6132917705736</v>
      </c>
      <c r="E68" s="66">
        <f>Liqui.kr.!E68/EW!E68</f>
        <v>-567.8718041237114</v>
      </c>
      <c r="F68" s="66">
        <f>Liqui.kr.!F68/EW!F68</f>
        <v>-674.09975247524744</v>
      </c>
      <c r="G68" s="66">
        <f>Liqui.kr.!G68/EW!G68</f>
        <v>-813.84524296675193</v>
      </c>
      <c r="H68" s="66">
        <f>Liqui.kr.!H68/EW!H68</f>
        <v>-796.75446078431378</v>
      </c>
      <c r="I68" s="66">
        <f>Liqui.kr.!I68/EW!I68</f>
        <v>-882.15484848484846</v>
      </c>
      <c r="J68" s="66">
        <f>Liqui.kr.!J68/EW!J68</f>
        <v>-818.5812787723786</v>
      </c>
    </row>
    <row r="69" spans="1:10" x14ac:dyDescent="0.2">
      <c r="A69" s="16" t="s">
        <v>76</v>
      </c>
      <c r="B69" s="66">
        <f>Liqui.kr.!B69/EW!B69</f>
        <v>-1527.6358130081301</v>
      </c>
      <c r="C69" s="66">
        <f>Liqui.kr.!C69/EW!C69</f>
        <v>-1534.866044176707</v>
      </c>
      <c r="D69" s="66">
        <f>Liqui.kr.!D69/EW!D69</f>
        <v>-1631.3319008264464</v>
      </c>
      <c r="E69" s="66">
        <f>Liqui.kr.!E69/EW!E69</f>
        <v>-2016.488212058212</v>
      </c>
      <c r="F69" s="66">
        <f>Liqui.kr.!F69/EW!F69</f>
        <v>-1871.8103909465019</v>
      </c>
      <c r="G69" s="66">
        <f>Liqui.kr.!G69/EW!G69</f>
        <v>-1534.9206391752577</v>
      </c>
      <c r="H69" s="66">
        <f>Liqui.kr.!H69/EW!H69</f>
        <v>-1710.1698113207547</v>
      </c>
      <c r="I69" s="66">
        <f>Liqui.kr.!I69/EW!I69</f>
        <v>-1378.2292340425531</v>
      </c>
      <c r="J69" s="66">
        <f>Liqui.kr.!J69/EW!J69</f>
        <v>-1403.8352360515021</v>
      </c>
    </row>
    <row r="70" spans="1:10" x14ac:dyDescent="0.2">
      <c r="A70" s="16" t="s">
        <v>77</v>
      </c>
      <c r="B70" s="66">
        <f>Liqui.kr.!B70/EW!B70</f>
        <v>895.8628260869566</v>
      </c>
      <c r="C70" s="66">
        <f>Liqui.kr.!C70/EW!C70</f>
        <v>631.61557377049178</v>
      </c>
      <c r="D70" s="66">
        <f>Liqui.kr.!D70/EW!D70</f>
        <v>846.1823888888888</v>
      </c>
      <c r="E70" s="66">
        <f>Liqui.kr.!E70/EW!E70</f>
        <v>1027.7956179775281</v>
      </c>
      <c r="F70" s="66">
        <f>Liqui.kr.!F70/EW!F70</f>
        <v>1205.3314689265537</v>
      </c>
      <c r="G70" s="66">
        <f>Liqui.kr.!G70/EW!G70</f>
        <v>934.4268965517241</v>
      </c>
      <c r="H70" s="66">
        <f>Liqui.kr.!H70/EW!H70</f>
        <v>859.21885542168673</v>
      </c>
      <c r="I70" s="66">
        <f>Liqui.kr.!I70/EW!I70</f>
        <v>992.15440476190474</v>
      </c>
      <c r="J70" s="66">
        <f>Liqui.kr.!J70/EW!J70</f>
        <v>919.24608433734943</v>
      </c>
    </row>
    <row r="71" spans="1:10" x14ac:dyDescent="0.2">
      <c r="A71" s="16" t="s">
        <v>78</v>
      </c>
      <c r="B71" s="66">
        <f>Liqui.kr.!B71/EW!B71</f>
        <v>-1075.7229365079365</v>
      </c>
      <c r="C71" s="66">
        <f>Liqui.kr.!C71/EW!C71</f>
        <v>-1248.0047656249999</v>
      </c>
      <c r="D71" s="66">
        <f>Liqui.kr.!D71/EW!D71</f>
        <v>-943.57812030075183</v>
      </c>
      <c r="E71" s="66">
        <f>Liqui.kr.!E71/EW!E71</f>
        <v>-915.91458015267176</v>
      </c>
      <c r="F71" s="66">
        <f>Liqui.kr.!F71/EW!F71</f>
        <v>-865.86689922480616</v>
      </c>
      <c r="G71" s="66">
        <f>Liqui.kr.!G71/EW!G71</f>
        <v>-944.723893129771</v>
      </c>
      <c r="H71" s="66">
        <f>Liqui.kr.!H71/EW!H71</f>
        <v>-1019.2415966386554</v>
      </c>
      <c r="I71" s="66">
        <f>Liqui.kr.!I71/EW!I71</f>
        <v>-713.02</v>
      </c>
      <c r="J71" s="66">
        <f>Liqui.kr.!J71/EW!J71</f>
        <v>-780.27410714285713</v>
      </c>
    </row>
    <row r="72" spans="1:10" x14ac:dyDescent="0.2">
      <c r="A72" s="16" t="s">
        <v>79</v>
      </c>
      <c r="B72" s="66">
        <f>Liqui.kr.!B72/EW!B72</f>
        <v>-1021.0339841269841</v>
      </c>
      <c r="C72" s="66">
        <f>Liqui.kr.!C72/EW!C72</f>
        <v>-1008.0745365853658</v>
      </c>
      <c r="D72" s="66">
        <f>Liqui.kr.!D72/EW!D72</f>
        <v>-1048.5852504038774</v>
      </c>
      <c r="E72" s="66">
        <f>Liqui.kr.!E72/EW!E72</f>
        <v>-1114.6052483443707</v>
      </c>
      <c r="F72" s="66">
        <f>Liqui.kr.!F72/EW!F72</f>
        <v>-1576.8163374485596</v>
      </c>
      <c r="G72" s="66">
        <f>Liqui.kr.!G72/EW!G72</f>
        <v>-1523.2915761821366</v>
      </c>
      <c r="H72" s="66">
        <f>Liqui.kr.!H72/EW!H72</f>
        <v>-1612.9589982425309</v>
      </c>
      <c r="I72" s="66">
        <f>Liqui.kr.!I72/EW!I72</f>
        <v>-1493.8316548042706</v>
      </c>
      <c r="J72" s="66">
        <f>Liqui.kr.!J72/EW!J72</f>
        <v>-1424.9985996409334</v>
      </c>
    </row>
    <row r="73" spans="1:10" x14ac:dyDescent="0.2">
      <c r="A73" s="16" t="s">
        <v>80</v>
      </c>
      <c r="B73" s="66">
        <f>Liqui.kr.!B73/EW!B73</f>
        <v>-1045.8860122699386</v>
      </c>
      <c r="C73" s="66">
        <f>Liqui.kr.!C73/EW!C73</f>
        <v>-1195.3152760736198</v>
      </c>
      <c r="D73" s="66">
        <f>Liqui.kr.!D73/EW!D73</f>
        <v>-1375.6190967741934</v>
      </c>
      <c r="E73" s="66">
        <f>Liqui.kr.!E73/EW!E73</f>
        <v>-1346.9003267973856</v>
      </c>
      <c r="F73" s="66">
        <f>Liqui.kr.!F73/EW!F73</f>
        <v>-1477.2796710526316</v>
      </c>
      <c r="G73" s="66">
        <f>Liqui.kr.!G73/EW!G73</f>
        <v>-1633.8469512195124</v>
      </c>
      <c r="H73" s="66">
        <f>Liqui.kr.!H73/EW!H73</f>
        <v>-1944.5459748427672</v>
      </c>
      <c r="I73" s="66">
        <f>Liqui.kr.!I73/EW!I73</f>
        <v>-1934.1446296296297</v>
      </c>
      <c r="J73" s="66">
        <f>Liqui.kr.!J73/EW!J73</f>
        <v>-2274.5705095541402</v>
      </c>
    </row>
    <row r="74" spans="1:10" x14ac:dyDescent="0.2">
      <c r="A74" s="16" t="s">
        <v>81</v>
      </c>
      <c r="B74" s="66">
        <f>Liqui.kr.!B74/EW!B74</f>
        <v>-1388.8993493150685</v>
      </c>
      <c r="C74" s="66">
        <f>Liqui.kr.!C74/EW!C74</f>
        <v>-992.78678082191777</v>
      </c>
      <c r="D74" s="66">
        <f>Liqui.kr.!D74/EW!D74</f>
        <v>-1739.9091496598639</v>
      </c>
      <c r="E74" s="66">
        <f>Liqui.kr.!E74/EW!E74</f>
        <v>-1426.2926158940397</v>
      </c>
      <c r="F74" s="66">
        <f>Liqui.kr.!F74/EW!F74</f>
        <v>-1602.3562671232878</v>
      </c>
      <c r="G74" s="66">
        <f>Liqui.kr.!G74/EW!G74</f>
        <v>-1049.2394520547944</v>
      </c>
      <c r="H74" s="66">
        <f>Liqui.kr.!H74/EW!H74</f>
        <v>-839.79855172413784</v>
      </c>
      <c r="I74" s="66">
        <f>Liqui.kr.!I74/EW!I74</f>
        <v>-962.01124113475169</v>
      </c>
      <c r="J74" s="66">
        <f>Liqui.kr.!J74/EW!J74</f>
        <v>-578.42032846715335</v>
      </c>
    </row>
    <row r="75" spans="1:10" x14ac:dyDescent="0.2">
      <c r="A75" s="16" t="s">
        <v>82</v>
      </c>
      <c r="B75" s="66">
        <f>Liqui.kr.!B75/EW!B75</f>
        <v>-498.0234198645598</v>
      </c>
      <c r="C75" s="66">
        <f>Liqui.kr.!C75/EW!C75</f>
        <v>-564.84278879813303</v>
      </c>
      <c r="D75" s="66">
        <f>Liqui.kr.!D75/EW!D75</f>
        <v>-400.92659198113205</v>
      </c>
      <c r="E75" s="66">
        <f>Liqui.kr.!E75/EW!E75</f>
        <v>-581.13242105263157</v>
      </c>
      <c r="F75" s="66">
        <f>Liqui.kr.!F75/EW!F75</f>
        <v>-511.85830952380951</v>
      </c>
      <c r="G75" s="66">
        <f>Liqui.kr.!G75/EW!G75</f>
        <v>-548.6888151658768</v>
      </c>
      <c r="H75" s="66">
        <f>Liqui.kr.!H75/EW!H75</f>
        <v>-791.20615650172613</v>
      </c>
      <c r="I75" s="66">
        <f>Liqui.kr.!I75/EW!I75</f>
        <v>-678.38321596244134</v>
      </c>
      <c r="J75" s="66">
        <f>Liqui.kr.!J75/EW!J75</f>
        <v>-738.07590144230767</v>
      </c>
    </row>
    <row r="76" spans="1:10" x14ac:dyDescent="0.2">
      <c r="A76" s="16" t="s">
        <v>83</v>
      </c>
      <c r="B76" s="66">
        <f>Liqui.kr.!B76/EW!B76</f>
        <v>-951.24837860780997</v>
      </c>
      <c r="C76" s="66">
        <f>Liqui.kr.!C76/EW!C76</f>
        <v>-862.67237288135595</v>
      </c>
      <c r="D76" s="66">
        <f>Liqui.kr.!D76/EW!D76</f>
        <v>-965.64721595836943</v>
      </c>
      <c r="E76" s="66">
        <f>Liqui.kr.!E76/EW!E76</f>
        <v>-1136.8887133984028</v>
      </c>
      <c r="F76" s="66">
        <f>Liqui.kr.!F76/EW!F76</f>
        <v>-1054.999059139785</v>
      </c>
      <c r="G76" s="66">
        <f>Liqui.kr.!G76/EW!G76</f>
        <v>-1324.7770882620564</v>
      </c>
      <c r="H76" s="66">
        <f>Liqui.kr.!H76/EW!H76</f>
        <v>-1552.7920517560074</v>
      </c>
      <c r="I76" s="66">
        <f>Liqui.kr.!I76/EW!I76</f>
        <v>-1563.3781103835361</v>
      </c>
      <c r="J76" s="66">
        <f>Liqui.kr.!J76/EW!J76</f>
        <v>-1565.3906893203882</v>
      </c>
    </row>
    <row r="77" spans="1:10" x14ac:dyDescent="0.2">
      <c r="A77" s="16" t="s">
        <v>84</v>
      </c>
      <c r="B77" s="66">
        <f>Liqui.kr.!B77/EW!B77</f>
        <v>-983.6894587628866</v>
      </c>
      <c r="C77" s="66">
        <f>Liqui.kr.!C77/EW!C77</f>
        <v>-1109.1076470588237</v>
      </c>
      <c r="D77" s="66">
        <f>Liqui.kr.!D77/EW!D77</f>
        <v>-1219.1990983606556</v>
      </c>
      <c r="E77" s="66">
        <f>Liqui.kr.!E77/EW!E77</f>
        <v>-1388.8819886363638</v>
      </c>
      <c r="F77" s="66">
        <f>Liqui.kr.!F77/EW!F77</f>
        <v>-1451.2692162162161</v>
      </c>
      <c r="G77" s="66">
        <f>Liqui.kr.!G77/EW!G77</f>
        <v>-1497.8459726027397</v>
      </c>
      <c r="H77" s="66">
        <f>Liqui.kr.!H77/EW!H77</f>
        <v>-1739.4355858310626</v>
      </c>
      <c r="I77" s="66">
        <f>Liqui.kr.!I77/EW!I77</f>
        <v>-1389.2781073446329</v>
      </c>
      <c r="J77" s="66">
        <f>Liqui.kr.!J77/EW!J77</f>
        <v>-1330.8895580110498</v>
      </c>
    </row>
    <row r="78" spans="1:10" x14ac:dyDescent="0.2">
      <c r="A78" s="16" t="s">
        <v>85</v>
      </c>
      <c r="B78" s="66">
        <f>Liqui.kr.!B78/EW!B78</f>
        <v>-492.042192513369</v>
      </c>
      <c r="C78" s="66">
        <f>Liqui.kr.!C78/EW!C78</f>
        <v>-480.83938461538457</v>
      </c>
      <c r="D78" s="66">
        <f>Liqui.kr.!D78/EW!D78</f>
        <v>-565.93508287292821</v>
      </c>
      <c r="E78" s="66">
        <f>Liqui.kr.!E78/EW!E78</f>
        <v>-575.78853403141363</v>
      </c>
      <c r="F78" s="66">
        <f>Liqui.kr.!F78/EW!F78</f>
        <v>-461.3727551020408</v>
      </c>
      <c r="G78" s="66">
        <f>Liqui.kr.!G78/EW!G78</f>
        <v>-565.02</v>
      </c>
      <c r="H78" s="66">
        <f>Liqui.kr.!H78/EW!H78</f>
        <v>-675.32745856353597</v>
      </c>
      <c r="I78" s="66">
        <f>Liqui.kr.!I78/EW!I78</f>
        <v>-526.89590163934429</v>
      </c>
      <c r="J78" s="66">
        <f>Liqui.kr.!J78/EW!J78</f>
        <v>-472.66686486486486</v>
      </c>
    </row>
    <row r="79" spans="1:10" x14ac:dyDescent="0.2">
      <c r="A79" s="16" t="s">
        <v>86</v>
      </c>
      <c r="B79" s="66">
        <f>Liqui.kr.!B79/EW!B79</f>
        <v>89.776445086705209</v>
      </c>
      <c r="C79" s="66">
        <f>Liqui.kr.!C79/EW!C79</f>
        <v>75.671894273127748</v>
      </c>
      <c r="D79" s="66">
        <f>Liqui.kr.!D79/EW!D79</f>
        <v>34.174808823529411</v>
      </c>
      <c r="E79" s="66">
        <f>Liqui.kr.!E79/EW!E79</f>
        <v>277.35707352941176</v>
      </c>
      <c r="F79" s="66">
        <f>Liqui.kr.!F79/EW!F79</f>
        <v>554.1298929663609</v>
      </c>
      <c r="G79" s="66">
        <f>Liqui.kr.!G79/EW!G79</f>
        <v>861.62488408037098</v>
      </c>
      <c r="H79" s="66">
        <f>Liqui.kr.!H79/EW!H79</f>
        <v>925.46653481012652</v>
      </c>
      <c r="I79" s="66">
        <f>Liqui.kr.!I79/EW!I79</f>
        <v>959.53701754385963</v>
      </c>
      <c r="J79" s="66">
        <f>Liqui.kr.!J79/EW!J79</f>
        <v>1038.8025434439178</v>
      </c>
    </row>
    <row r="80" spans="1:10" x14ac:dyDescent="0.2">
      <c r="A80" s="16" t="s">
        <v>87</v>
      </c>
      <c r="B80" s="66">
        <f>Liqui.kr.!B80/EW!B80</f>
        <v>-573.87769436997326</v>
      </c>
      <c r="C80" s="66">
        <f>Liqui.kr.!C80/EW!C80</f>
        <v>-682.06656675749321</v>
      </c>
      <c r="D80" s="66">
        <f>Liqui.kr.!D80/EW!D80</f>
        <v>-643.18373297002722</v>
      </c>
      <c r="E80" s="66">
        <f>Liqui.kr.!E80/EW!E80</f>
        <v>-481.72973753280837</v>
      </c>
      <c r="F80" s="66">
        <f>Liqui.kr.!F80/EW!F80</f>
        <v>-820.92413698630139</v>
      </c>
      <c r="G80" s="66">
        <f>Liqui.kr.!G80/EW!G80</f>
        <v>-986.46190735694825</v>
      </c>
      <c r="H80" s="66">
        <f>Liqui.kr.!H80/EW!H80</f>
        <v>-2318.4755747126437</v>
      </c>
      <c r="I80" s="66">
        <f>Liqui.kr.!I80/EW!I80</f>
        <v>-1800.5523822714683</v>
      </c>
      <c r="J80" s="66">
        <f>Liqui.kr.!J80/EW!J80</f>
        <v>-1822.5594986072424</v>
      </c>
    </row>
    <row r="81" spans="1:10" x14ac:dyDescent="0.2">
      <c r="A81" s="16" t="s">
        <v>88</v>
      </c>
      <c r="B81" s="66">
        <f>Liqui.kr.!B81/EW!B81</f>
        <v>-458.32809075342465</v>
      </c>
      <c r="C81" s="66">
        <f>Liqui.kr.!C81/EW!C81</f>
        <v>-648.12206266318537</v>
      </c>
      <c r="D81" s="66">
        <f>Liqui.kr.!D81/EW!D81</f>
        <v>-619.81798742138369</v>
      </c>
      <c r="E81" s="66">
        <f>Liqui.kr.!E81/EW!E81</f>
        <v>-614.88097008159559</v>
      </c>
      <c r="F81" s="66">
        <f>Liqui.kr.!F81/EW!F81</f>
        <v>-560.83138613861388</v>
      </c>
      <c r="G81" s="66">
        <f>Liqui.kr.!G81/EW!G81</f>
        <v>-877.13474393530998</v>
      </c>
      <c r="H81" s="66">
        <f>Liqui.kr.!H81/EW!H81</f>
        <v>-816.79489361702133</v>
      </c>
      <c r="I81" s="66">
        <f>Liqui.kr.!I81/EW!I81</f>
        <v>-983.16695977549114</v>
      </c>
      <c r="J81" s="66">
        <f>Liqui.kr.!J81/EW!J81</f>
        <v>-1033.7968426013194</v>
      </c>
    </row>
    <row r="82" spans="1:10" x14ac:dyDescent="0.2">
      <c r="A82" s="16" t="s">
        <v>89</v>
      </c>
      <c r="B82" s="66">
        <f>Liqui.kr.!B82/EW!B82</f>
        <v>954.89115942028991</v>
      </c>
      <c r="C82" s="66">
        <f>Liqui.kr.!C82/EW!C82</f>
        <v>767.03823529411761</v>
      </c>
      <c r="D82" s="66">
        <f>Liqui.kr.!D82/EW!D82</f>
        <v>422.40191176470591</v>
      </c>
      <c r="E82" s="66">
        <f>Liqui.kr.!E82/EW!E82</f>
        <v>511.4613235294118</v>
      </c>
      <c r="F82" s="66">
        <f>Liqui.kr.!F82/EW!F82</f>
        <v>424.91984615384615</v>
      </c>
      <c r="G82" s="66">
        <f>Liqui.kr.!G82/EW!G82</f>
        <v>137.71938461538463</v>
      </c>
      <c r="H82" s="66">
        <f>Liqui.kr.!H82/EW!H82</f>
        <v>31.97774647887324</v>
      </c>
      <c r="I82" s="66">
        <f>Liqui.kr.!I82/EW!I82</f>
        <v>24.358142857142855</v>
      </c>
      <c r="J82" s="66">
        <f>Liqui.kr.!J82/EW!J82</f>
        <v>121.24816901408452</v>
      </c>
    </row>
    <row r="83" spans="1:10" x14ac:dyDescent="0.2">
      <c r="A83" s="16" t="s">
        <v>90</v>
      </c>
      <c r="B83" s="66">
        <f>Liqui.kr.!B83/EW!B83</f>
        <v>-931.0590997566909</v>
      </c>
      <c r="C83" s="66">
        <f>Liqui.kr.!C83/EW!C83</f>
        <v>-1001.2873105134474</v>
      </c>
      <c r="D83" s="66">
        <f>Liqui.kr.!D83/EW!D83</f>
        <v>-1141.9891293532339</v>
      </c>
      <c r="E83" s="66">
        <f>Liqui.kr.!E83/EW!E83</f>
        <v>-1238.3238790931991</v>
      </c>
      <c r="F83" s="66">
        <f>Liqui.kr.!F83/EW!F83</f>
        <v>-1304.7225432098764</v>
      </c>
      <c r="G83" s="66">
        <f>Liqui.kr.!G83/EW!G83</f>
        <v>-1569.9598974358973</v>
      </c>
      <c r="H83" s="66">
        <f>Liqui.kr.!H83/EW!H83</f>
        <v>-2927.6875710594318</v>
      </c>
      <c r="I83" s="66">
        <f>Liqui.kr.!I83/EW!I83</f>
        <v>-2259.2701023017903</v>
      </c>
      <c r="J83" s="66">
        <f>Liqui.kr.!J83/EW!J83</f>
        <v>-1862.4675062344138</v>
      </c>
    </row>
    <row r="84" spans="1:10" x14ac:dyDescent="0.2">
      <c r="A84" s="16" t="s">
        <v>91</v>
      </c>
      <c r="B84" s="66">
        <f>Liqui.kr.!B84/EW!B84</f>
        <v>-2502.8199901864573</v>
      </c>
      <c r="C84" s="66">
        <f>Liqui.kr.!C84/EW!C84</f>
        <v>-2601.4054077038518</v>
      </c>
      <c r="D84" s="66">
        <f>Liqui.kr.!D84/EW!D84</f>
        <v>-3481.18370540265</v>
      </c>
      <c r="E84" s="66">
        <f>Liqui.kr.!E84/EW!E84</f>
        <v>-3652.39099283521</v>
      </c>
      <c r="F84" s="66">
        <f>Liqui.kr.!F84/EW!F84</f>
        <v>-3586.4616280217069</v>
      </c>
      <c r="G84" s="66">
        <f>Liqui.kr.!G84/EW!G84</f>
        <v>-3602.1108341658341</v>
      </c>
      <c r="H84" s="66">
        <f>Liqui.kr.!H84/EW!H84</f>
        <v>-3731.7544061876247</v>
      </c>
      <c r="I84" s="66">
        <f>Liqui.kr.!I84/EW!I84</f>
        <v>-4167.0987186058428</v>
      </c>
      <c r="J84" s="66">
        <f>Liqui.kr.!J84/EW!J84</f>
        <v>-4272.7604576183048</v>
      </c>
    </row>
    <row r="85" spans="1:10" x14ac:dyDescent="0.2">
      <c r="A85" s="3"/>
      <c r="B85" s="66"/>
      <c r="C85" s="66"/>
      <c r="D85" s="66"/>
      <c r="E85" s="66"/>
      <c r="F85" s="66"/>
      <c r="G85" s="66"/>
      <c r="H85" s="66"/>
      <c r="I85" s="66"/>
      <c r="J85" s="66"/>
    </row>
    <row r="86" spans="1:10" ht="15" x14ac:dyDescent="0.25">
      <c r="A86" s="6" t="s">
        <v>17</v>
      </c>
      <c r="B86" s="66"/>
      <c r="C86" s="66"/>
      <c r="D86" s="66"/>
      <c r="E86" s="66"/>
      <c r="F86" s="66"/>
      <c r="G86" s="66"/>
      <c r="H86" s="66"/>
      <c r="I86" s="66"/>
      <c r="J86" s="66"/>
    </row>
    <row r="87" spans="1:10" x14ac:dyDescent="0.2">
      <c r="A87" s="16" t="s">
        <v>92</v>
      </c>
      <c r="B87" s="66">
        <f>Liqui.kr.!B87/EW!B87</f>
        <v>-399.0859395725866</v>
      </c>
      <c r="C87" s="66">
        <f>Liqui.kr.!C87/EW!C87</f>
        <v>-407.1876842105263</v>
      </c>
      <c r="D87" s="66">
        <f>Liqui.kr.!D87/EW!D87</f>
        <v>-542.93605740181272</v>
      </c>
      <c r="E87" s="66">
        <f>Liqui.kr.!E87/EW!E87</f>
        <v>-409.35033936651587</v>
      </c>
      <c r="F87" s="66">
        <f>Liqui.kr.!F87/EW!F87</f>
        <v>-542.43052552552547</v>
      </c>
      <c r="G87" s="66">
        <f>Liqui.kr.!G87/EW!G87</f>
        <v>-610.05689629068888</v>
      </c>
      <c r="H87" s="66">
        <f>Liqui.kr.!H87/EW!H87</f>
        <v>-633.5165247678018</v>
      </c>
      <c r="I87" s="66">
        <f>Liqui.kr.!I87/EW!I87</f>
        <v>-652.29707633587793</v>
      </c>
      <c r="J87" s="66">
        <f>Liqui.kr.!J87/EW!J87</f>
        <v>-673.50854103343465</v>
      </c>
    </row>
    <row r="88" spans="1:10" x14ac:dyDescent="0.2">
      <c r="A88" s="16" t="s">
        <v>93</v>
      </c>
      <c r="B88" s="66">
        <f>Liqui.kr.!B88/EW!B88</f>
        <v>-774.42075294117649</v>
      </c>
      <c r="C88" s="66">
        <f>Liqui.kr.!C88/EW!C88</f>
        <v>-774.42075294117649</v>
      </c>
      <c r="D88" s="66">
        <f>Liqui.kr.!D88/EW!D88</f>
        <v>-416.22359036144582</v>
      </c>
      <c r="E88" s="66">
        <f>Liqui.kr.!E88/EW!E88</f>
        <v>-382.03375296912111</v>
      </c>
      <c r="F88" s="66">
        <f>Liqui.kr.!F88/EW!F88</f>
        <v>-478.16710526315791</v>
      </c>
      <c r="G88" s="66">
        <f>Liqui.kr.!G88/EW!G88</f>
        <v>-452.54921241050118</v>
      </c>
      <c r="H88" s="66">
        <f>Liqui.kr.!H88/EW!H88</f>
        <v>-431.99068883610448</v>
      </c>
      <c r="I88" s="66">
        <f>Liqui.kr.!I88/EW!I88</f>
        <v>-393.78725768321516</v>
      </c>
      <c r="J88" s="66">
        <f>Liqui.kr.!J88/EW!J88</f>
        <v>-232.38258907363422</v>
      </c>
    </row>
    <row r="89" spans="1:10" x14ac:dyDescent="0.2">
      <c r="A89" s="16" t="s">
        <v>94</v>
      </c>
      <c r="B89" s="66">
        <f>Liqui.kr.!B89/EW!B89</f>
        <v>-584.10407620041747</v>
      </c>
      <c r="C89" s="66">
        <f>Liqui.kr.!C89/EW!C89</f>
        <v>-587.47685564304459</v>
      </c>
      <c r="D89" s="66">
        <f>Liqui.kr.!D89/EW!D89</f>
        <v>-705.2791987179487</v>
      </c>
      <c r="E89" s="66">
        <f>Liqui.kr.!E89/EW!E89</f>
        <v>-717.69435648896069</v>
      </c>
      <c r="F89" s="66">
        <f>Liqui.kr.!F89/EW!F89</f>
        <v>-1021.6436839237057</v>
      </c>
      <c r="G89" s="66">
        <f>Liqui.kr.!G89/EW!G89</f>
        <v>-1015.1042460533479</v>
      </c>
      <c r="H89" s="66">
        <f>Liqui.kr.!H89/EW!H89</f>
        <v>-982.05591433278425</v>
      </c>
      <c r="I89" s="66">
        <f>Liqui.kr.!I89/EW!I89</f>
        <v>-797.42991771804714</v>
      </c>
      <c r="J89" s="66">
        <f>Liqui.kr.!J89/EW!J89</f>
        <v>-838.55490033222588</v>
      </c>
    </row>
    <row r="90" spans="1:10" x14ac:dyDescent="0.2">
      <c r="A90" s="16" t="s">
        <v>95</v>
      </c>
      <c r="B90" s="66">
        <f>Liqui.kr.!B90/EW!B90</f>
        <v>-555.54020462633446</v>
      </c>
      <c r="C90" s="66">
        <f>Liqui.kr.!C90/EW!C90</f>
        <v>-567.40317128577919</v>
      </c>
      <c r="D90" s="66">
        <f>Liqui.kr.!D90/EW!D90</f>
        <v>-658.72526461113671</v>
      </c>
      <c r="E90" s="66">
        <f>Liqui.kr.!E90/EW!E90</f>
        <v>-675.25069380203513</v>
      </c>
      <c r="F90" s="66">
        <f>Liqui.kr.!F90/EW!F90</f>
        <v>-715.05285118219751</v>
      </c>
      <c r="G90" s="66">
        <f>Liqui.kr.!G90/EW!G90</f>
        <v>-693.19293351929332</v>
      </c>
      <c r="H90" s="66">
        <f>Liqui.kr.!H90/EW!H90</f>
        <v>-750.31399157697706</v>
      </c>
      <c r="I90" s="66">
        <f>Liqui.kr.!I90/EW!I90</f>
        <v>-790.05797101449275</v>
      </c>
      <c r="J90" s="66">
        <f>Liqui.kr.!J90/EW!J90</f>
        <v>-690.05054840247976</v>
      </c>
    </row>
    <row r="91" spans="1:10" x14ac:dyDescent="0.2">
      <c r="A91" s="16" t="s">
        <v>96</v>
      </c>
      <c r="B91" s="66">
        <f>Liqui.kr.!B91/EW!B91</f>
        <v>-763.80299549549557</v>
      </c>
      <c r="C91" s="66">
        <f>Liqui.kr.!C91/EW!C91</f>
        <v>-737.23593478260875</v>
      </c>
      <c r="D91" s="66">
        <f>Liqui.kr.!D91/EW!D91</f>
        <v>-870.38323353293413</v>
      </c>
      <c r="E91" s="66">
        <f>Liqui.kr.!E91/EW!E91</f>
        <v>-839.61557177615566</v>
      </c>
      <c r="F91" s="66">
        <f>Liqui.kr.!F91/EW!F91</f>
        <v>-1004.3567901234568</v>
      </c>
      <c r="G91" s="66">
        <f>Liqui.kr.!G91/EW!G91</f>
        <v>-1114.6200716845879</v>
      </c>
      <c r="H91" s="66">
        <f>Liqui.kr.!H91/EW!H91</f>
        <v>-1102.9812206572769</v>
      </c>
      <c r="I91" s="66">
        <f>Liqui.kr.!I91/EW!I91</f>
        <v>-1074.0264105642257</v>
      </c>
      <c r="J91" s="66">
        <f>Liqui.kr.!J91/EW!J91</f>
        <v>-1526.7990314769975</v>
      </c>
    </row>
    <row r="92" spans="1:10" x14ac:dyDescent="0.2">
      <c r="A92" s="16" t="s">
        <v>97</v>
      </c>
      <c r="B92" s="66">
        <f>Liqui.kr.!B92/EW!B92</f>
        <v>-794.52682062298595</v>
      </c>
      <c r="C92" s="66">
        <f>Liqui.kr.!C92/EW!C92</f>
        <v>-798.81692224622032</v>
      </c>
      <c r="D92" s="66">
        <f>Liqui.kr.!D92/EW!D92</f>
        <v>-1125.2832167832169</v>
      </c>
      <c r="E92" s="66">
        <f>Liqui.kr.!E92/EW!E92</f>
        <v>-1055.2342047930283</v>
      </c>
      <c r="F92" s="66">
        <f>Liqui.kr.!F92/EW!F92</f>
        <v>-1351.7428256070641</v>
      </c>
      <c r="G92" s="66">
        <f>Liqui.kr.!G92/EW!G92</f>
        <v>-1511.430903155604</v>
      </c>
      <c r="H92" s="66">
        <f>Liqui.kr.!H92/EW!H92</f>
        <v>-1486.9564744287268</v>
      </c>
      <c r="I92" s="66">
        <f>Liqui.kr.!I92/EW!I92</f>
        <v>-1617.8243243243244</v>
      </c>
      <c r="J92" s="66">
        <f>Liqui.kr.!J92/EW!J92</f>
        <v>-1818.7739726027398</v>
      </c>
    </row>
    <row r="93" spans="1:10" x14ac:dyDescent="0.2">
      <c r="A93" s="16" t="s">
        <v>98</v>
      </c>
      <c r="B93" s="66">
        <f>Liqui.kr.!B93/EW!B93</f>
        <v>-582.40491743119264</v>
      </c>
      <c r="C93" s="66">
        <f>Liqui.kr.!C93/EW!C93</f>
        <v>-581.33824175824179</v>
      </c>
      <c r="D93" s="66">
        <f>Liqui.kr.!D93/EW!D93</f>
        <v>-764.73684210526312</v>
      </c>
      <c r="E93" s="66">
        <f>Liqui.kr.!E93/EW!E93</f>
        <v>-682.5768500948767</v>
      </c>
      <c r="F93" s="66">
        <f>Liqui.kr.!F93/EW!F93</f>
        <v>-787.712890625</v>
      </c>
      <c r="G93" s="66">
        <f>Liqui.kr.!G93/EW!G93</f>
        <v>-887.15601503759399</v>
      </c>
      <c r="H93" s="66">
        <f>Liqui.kr.!H93/EW!H93</f>
        <v>-1019.6518375241779</v>
      </c>
      <c r="I93" s="66">
        <f>Liqui.kr.!I93/EW!I93</f>
        <v>-1270.5912698412699</v>
      </c>
      <c r="J93" s="66">
        <f>Liqui.kr.!J93/EW!J93</f>
        <v>-820.70399999999995</v>
      </c>
    </row>
    <row r="94" spans="1:10" x14ac:dyDescent="0.2">
      <c r="A94" s="16" t="s">
        <v>99</v>
      </c>
      <c r="B94" s="66">
        <f>Liqui.kr.!B94/EW!B94</f>
        <v>-502.51563753007218</v>
      </c>
      <c r="C94" s="66">
        <f>Liqui.kr.!C94/EW!C94</f>
        <v>-508.22141119221413</v>
      </c>
      <c r="D94" s="66">
        <f>Liqui.kr.!D94/EW!D94</f>
        <v>-434.20388349514565</v>
      </c>
      <c r="E94" s="66">
        <f>Liqui.kr.!E94/EW!E94</f>
        <v>-240.49251247920134</v>
      </c>
      <c r="F94" s="66">
        <f>Liqui.kr.!F94/EW!F94</f>
        <v>-450.36947456213511</v>
      </c>
      <c r="G94" s="66">
        <f>Liqui.kr.!G94/EW!G94</f>
        <v>-490.70731707317071</v>
      </c>
      <c r="H94" s="66">
        <f>Liqui.kr.!H94/EW!H94</f>
        <v>-263.42521008403361</v>
      </c>
      <c r="I94" s="66">
        <f>Liqui.kr.!I94/EW!I94</f>
        <v>-667.63945996732025</v>
      </c>
      <c r="J94" s="66">
        <f>Liqui.kr.!J94/EW!J94</f>
        <v>-579.10998377939984</v>
      </c>
    </row>
    <row r="95" spans="1:10" x14ac:dyDescent="0.2">
      <c r="A95" s="16" t="s">
        <v>100</v>
      </c>
      <c r="B95" s="66">
        <f>Liqui.kr.!B95/EW!B95</f>
        <v>-1273.8841420118342</v>
      </c>
      <c r="C95" s="66">
        <f>Liqui.kr.!C95/EW!C95</f>
        <v>-1291.7185200000001</v>
      </c>
      <c r="D95" s="66">
        <f>Liqui.kr.!D95/EW!D95</f>
        <v>-1443.1626746506986</v>
      </c>
      <c r="E95" s="66">
        <f>Liqui.kr.!E95/EW!E95</f>
        <v>-1448.7791286727456</v>
      </c>
      <c r="F95" s="66">
        <f>Liqui.kr.!F95/EW!F95</f>
        <v>-1225.5938430983117</v>
      </c>
      <c r="G95" s="66">
        <f>Liqui.kr.!G95/EW!G95</f>
        <v>-1282.3873786407767</v>
      </c>
      <c r="H95" s="66">
        <f>Liqui.kr.!H95/EW!H95</f>
        <v>-1227.691570881226</v>
      </c>
      <c r="I95" s="66">
        <f>Liqui.kr.!I95/EW!I95</f>
        <v>-1194.001921229587</v>
      </c>
      <c r="J95" s="66">
        <f>Liqui.kr.!J95/EW!J95</f>
        <v>-1074.3020833333333</v>
      </c>
    </row>
    <row r="96" spans="1:10" x14ac:dyDescent="0.2">
      <c r="A96" s="16" t="s">
        <v>101</v>
      </c>
      <c r="B96" s="66">
        <f>Liqui.kr.!B96/EW!B96</f>
        <v>-448.78381502890176</v>
      </c>
      <c r="C96" s="66">
        <f>Liqui.kr.!C96/EW!C96</f>
        <v>-442.39088319088324</v>
      </c>
      <c r="D96" s="66">
        <f>Liqui.kr.!D96/EW!D96</f>
        <v>-470.12505714285709</v>
      </c>
      <c r="E96" s="66">
        <f>Liqui.kr.!E96/EW!E96</f>
        <v>-531.26608187134502</v>
      </c>
      <c r="F96" s="66">
        <f>Liqui.kr.!F96/EW!F96</f>
        <v>-460.919881305638</v>
      </c>
      <c r="G96" s="66">
        <f>Liqui.kr.!G96/EW!G96</f>
        <v>-718.73885350318471</v>
      </c>
      <c r="H96" s="66">
        <f>Liqui.kr.!H96/EW!H96</f>
        <v>-483.29368589743592</v>
      </c>
      <c r="I96" s="66">
        <f>Liqui.kr.!I96/EW!I96</f>
        <v>-458.64523510971782</v>
      </c>
      <c r="J96" s="66">
        <f>Liqui.kr.!J96/EW!J96</f>
        <v>-369.42850152905197</v>
      </c>
    </row>
    <row r="97" spans="1:10" x14ac:dyDescent="0.2">
      <c r="A97" s="16" t="s">
        <v>102</v>
      </c>
      <c r="B97" s="66">
        <f>Liqui.kr.!B97/EW!B97</f>
        <v>-784.50912727272726</v>
      </c>
      <c r="C97" s="66">
        <f>Liqui.kr.!C97/EW!C97</f>
        <v>-795.50151179941008</v>
      </c>
      <c r="D97" s="66">
        <f>Liqui.kr.!D97/EW!D97</f>
        <v>-837.69753547423454</v>
      </c>
      <c r="E97" s="66">
        <f>Liqui.kr.!E97/EW!E97</f>
        <v>-890.39526276831975</v>
      </c>
      <c r="F97" s="66">
        <f>Liqui.kr.!F97/EW!F97</f>
        <v>-770.16273932253318</v>
      </c>
      <c r="G97" s="66">
        <f>Liqui.kr.!G97/EW!G97</f>
        <v>-830.74737631184405</v>
      </c>
      <c r="H97" s="66">
        <f>Liqui.kr.!H97/EW!H97</f>
        <v>-694.87221396731059</v>
      </c>
      <c r="I97" s="66">
        <f>Liqui.kr.!I97/EW!I97</f>
        <v>-679.98416289592762</v>
      </c>
      <c r="J97" s="66">
        <f>Liqui.kr.!J97/EW!J97</f>
        <v>-747.61077389984825</v>
      </c>
    </row>
    <row r="98" spans="1:10" x14ac:dyDescent="0.2">
      <c r="A98" s="16" t="s">
        <v>103</v>
      </c>
      <c r="B98" s="66">
        <f>Liqui.kr.!B98/EW!B98</f>
        <v>-635.08100854700854</v>
      </c>
      <c r="C98" s="66">
        <f>Liqui.kr.!C98/EW!C98</f>
        <v>-636.16847602739733</v>
      </c>
      <c r="D98" s="66">
        <f>Liqui.kr.!D98/EW!D98</f>
        <v>-857.90950790861166</v>
      </c>
      <c r="E98" s="66">
        <f>Liqui.kr.!E98/EW!E98</f>
        <v>-513.83926391382397</v>
      </c>
      <c r="F98" s="66">
        <f>Liqui.kr.!F98/EW!F98</f>
        <v>-549.00733096085412</v>
      </c>
      <c r="G98" s="66">
        <f>Liqui.kr.!G98/EW!G98</f>
        <v>-801.79831597222221</v>
      </c>
      <c r="H98" s="66">
        <f>Liqui.kr.!H98/EW!H98</f>
        <v>-885.40207678883075</v>
      </c>
      <c r="I98" s="66">
        <f>Liqui.kr.!I98/EW!I98</f>
        <v>-461.03106884057968</v>
      </c>
      <c r="J98" s="66">
        <f>Liqui.kr.!J98/EW!J98</f>
        <v>-344.91061261261262</v>
      </c>
    </row>
    <row r="99" spans="1:10" x14ac:dyDescent="0.2">
      <c r="A99" s="16" t="s">
        <v>104</v>
      </c>
      <c r="B99" s="66">
        <f>Liqui.kr.!B99/EW!B99</f>
        <v>-331.27324585635358</v>
      </c>
      <c r="C99" s="66">
        <f>Liqui.kr.!C99/EW!C99</f>
        <v>-336.38405329593269</v>
      </c>
      <c r="D99" s="66">
        <f>Liqui.kr.!D99/EW!D99</f>
        <v>-306.49958806818182</v>
      </c>
      <c r="E99" s="66">
        <f>Liqui.kr.!E99/EW!E99</f>
        <v>-376.40617862371892</v>
      </c>
      <c r="F99" s="66">
        <f>Liqui.kr.!F99/EW!F99</f>
        <v>-558.9363220088627</v>
      </c>
      <c r="G99" s="66">
        <f>Liqui.kr.!G99/EW!G99</f>
        <v>-401.79867153284675</v>
      </c>
      <c r="H99" s="66">
        <f>Liqui.kr.!H99/EW!H99</f>
        <v>-460.74153846153843</v>
      </c>
      <c r="I99" s="66">
        <f>Liqui.kr.!I99/EW!I99</f>
        <v>-391.16609351432879</v>
      </c>
      <c r="J99" s="66">
        <f>Liqui.kr.!J99/EW!J99</f>
        <v>-293.68640791476406</v>
      </c>
    </row>
    <row r="100" spans="1:10" x14ac:dyDescent="0.2">
      <c r="A100" s="16" t="s">
        <v>105</v>
      </c>
      <c r="B100" s="66">
        <f>Liqui.kr.!B100/EW!B100</f>
        <v>-948.60669603524229</v>
      </c>
      <c r="C100" s="66">
        <f>Liqui.kr.!C100/EW!C100</f>
        <v>-957.03875555555555</v>
      </c>
      <c r="D100" s="66">
        <f>Liqui.kr.!D100/EW!D100</f>
        <v>-970.21748878923768</v>
      </c>
      <c r="E100" s="66">
        <f>Liqui.kr.!E100/EW!E100</f>
        <v>-956.53436807095341</v>
      </c>
      <c r="F100" s="66">
        <f>Liqui.kr.!F100/EW!F100</f>
        <v>-993.988864142539</v>
      </c>
      <c r="G100" s="66">
        <f>Liqui.kr.!G100/EW!G100</f>
        <v>-949.82888888888886</v>
      </c>
      <c r="H100" s="66">
        <f>Liqui.kr.!H100/EW!H100</f>
        <v>-993.09132420091328</v>
      </c>
      <c r="I100" s="66">
        <f>Liqui.kr.!I100/EW!I100</f>
        <v>-1034.0569476082005</v>
      </c>
      <c r="J100" s="66">
        <f>Liqui.kr.!J100/EW!J100</f>
        <v>-1192.6803652968038</v>
      </c>
    </row>
    <row r="101" spans="1:10" x14ac:dyDescent="0.2">
      <c r="A101" s="16" t="s">
        <v>106</v>
      </c>
      <c r="B101" s="66">
        <f>Liqui.kr.!B101/EW!B101</f>
        <v>-1011.6862518968134</v>
      </c>
      <c r="C101" s="66">
        <f>Liqui.kr.!C101/EW!C101</f>
        <v>-1014.7659665144597</v>
      </c>
      <c r="D101" s="66">
        <f>Liqui.kr.!D101/EW!D101</f>
        <v>-1065.4017996870109</v>
      </c>
      <c r="E101" s="66">
        <f>Liqui.kr.!E101/EW!E101</f>
        <v>-1142.1910236220474</v>
      </c>
      <c r="F101" s="66">
        <f>Liqui.kr.!F101/EW!F101</f>
        <v>-1018.0887944358577</v>
      </c>
      <c r="G101" s="66">
        <f>Liqui.kr.!G101/EW!G101</f>
        <v>-960.46160629921258</v>
      </c>
      <c r="H101" s="66">
        <f>Liqui.kr.!H101/EW!H101</f>
        <v>-903.82619783616701</v>
      </c>
      <c r="I101" s="66">
        <f>Liqui.kr.!I101/EW!I101</f>
        <v>-932.06898638426628</v>
      </c>
      <c r="J101" s="66">
        <f>Liqui.kr.!J101/EW!J101</f>
        <v>-812.93165354330711</v>
      </c>
    </row>
    <row r="102" spans="1:10" x14ac:dyDescent="0.2">
      <c r="A102" s="16" t="s">
        <v>107</v>
      </c>
      <c r="B102" s="66">
        <f>Liqui.kr.!B102/EW!B102</f>
        <v>-646.18095119933832</v>
      </c>
      <c r="C102" s="66">
        <f>Liqui.kr.!C102/EW!C102</f>
        <v>-642.98993415637858</v>
      </c>
      <c r="D102" s="66">
        <f>Liqui.kr.!D102/EW!D102</f>
        <v>-644.98239330543925</v>
      </c>
      <c r="E102" s="66">
        <f>Liqui.kr.!E102/EW!E102</f>
        <v>-696.03708754208753</v>
      </c>
      <c r="F102" s="66">
        <f>Liqui.kr.!F102/EW!F102</f>
        <v>-688.88116610738257</v>
      </c>
      <c r="G102" s="66">
        <f>Liqui.kr.!G102/EW!G102</f>
        <v>-672.89581666666663</v>
      </c>
      <c r="H102" s="66">
        <f>Liqui.kr.!H102/EW!H102</f>
        <v>-915.10028181041844</v>
      </c>
      <c r="I102" s="66">
        <f>Liqui.kr.!I102/EW!I102</f>
        <v>-824.31669844020792</v>
      </c>
      <c r="J102" s="66">
        <f>Liqui.kr.!J102/EW!J102</f>
        <v>-839.44740869565214</v>
      </c>
    </row>
    <row r="103" spans="1:10" x14ac:dyDescent="0.2">
      <c r="A103" s="16" t="s">
        <v>108</v>
      </c>
      <c r="B103" s="66">
        <f>Liqui.kr.!B103/EW!B103</f>
        <v>-1344.92621686747</v>
      </c>
      <c r="C103" s="66">
        <f>Liqui.kr.!C103/EW!C103</f>
        <v>-1358.0155231143553</v>
      </c>
      <c r="D103" s="66">
        <f>Liqui.kr.!D103/EW!D103</f>
        <v>-1484.4665071770335</v>
      </c>
      <c r="E103" s="66">
        <f>Liqui.kr.!E103/EW!E103</f>
        <v>-1652.2122699386503</v>
      </c>
      <c r="F103" s="66">
        <f>Liqui.kr.!F103/EW!F103</f>
        <v>-1726.1773997569867</v>
      </c>
      <c r="G103" s="66">
        <f>Liqui.kr.!G103/EW!G103</f>
        <v>-1912.2334152334151</v>
      </c>
      <c r="H103" s="66">
        <f>Liqui.kr.!H103/EW!H103</f>
        <v>-1967.1503759398497</v>
      </c>
      <c r="I103" s="66">
        <f>Liqui.kr.!I103/EW!I103</f>
        <v>-2390.4398976982097</v>
      </c>
      <c r="J103" s="66">
        <f>Liqui.kr.!J103/EW!J103</f>
        <v>-2501.8654088050316</v>
      </c>
    </row>
    <row r="104" spans="1:10" x14ac:dyDescent="0.2">
      <c r="A104" s="16" t="s">
        <v>109</v>
      </c>
      <c r="B104" s="66">
        <f>Liqui.kr.!B104/EW!B104</f>
        <v>-1571.4192872117401</v>
      </c>
      <c r="C104" s="66">
        <f>Liqui.kr.!C104/EW!C104</f>
        <v>-1578.0357894736842</v>
      </c>
      <c r="D104" s="66">
        <f>Liqui.kr.!D104/EW!D104</f>
        <v>-1834.5190677966102</v>
      </c>
      <c r="E104" s="66">
        <f>Liqui.kr.!E104/EW!E104</f>
        <v>-1949.3942731277532</v>
      </c>
      <c r="F104" s="66">
        <f>Liqui.kr.!F104/EW!F104</f>
        <v>-2144.8370535714284</v>
      </c>
      <c r="G104" s="66">
        <f>Liqui.kr.!G104/EW!G104</f>
        <v>-2008.9915433403805</v>
      </c>
      <c r="H104" s="66">
        <f>Liqui.kr.!H104/EW!H104</f>
        <v>-2027.9892703862661</v>
      </c>
      <c r="I104" s="66">
        <f>Liqui.kr.!I104/EW!I104</f>
        <v>-2024.9322033898304</v>
      </c>
      <c r="J104" s="66">
        <f>Liqui.kr.!J104/EW!J104</f>
        <v>-2227.2611464968154</v>
      </c>
    </row>
    <row r="105" spans="1:10" x14ac:dyDescent="0.2">
      <c r="A105" s="16" t="s">
        <v>110</v>
      </c>
      <c r="B105" s="66">
        <f>Liqui.kr.!B105/EW!B105</f>
        <v>-655.47611494252874</v>
      </c>
      <c r="C105" s="66">
        <f>Liqui.kr.!C105/EW!C105</f>
        <v>-667.75669789227163</v>
      </c>
      <c r="D105" s="66">
        <f>Liqui.kr.!D105/EW!D105</f>
        <v>-664.12876993166299</v>
      </c>
      <c r="E105" s="66">
        <f>Liqui.kr.!E105/EW!E105</f>
        <v>-453.28889140271491</v>
      </c>
      <c r="F105" s="66">
        <f>Liqui.kr.!F105/EW!F105</f>
        <v>-456.83549549549548</v>
      </c>
      <c r="G105" s="66">
        <f>Liqui.kr.!G105/EW!G105</f>
        <v>-414.51576837416479</v>
      </c>
      <c r="H105" s="66">
        <f>Liqui.kr.!H105/EW!H105</f>
        <v>-406.68137855579874</v>
      </c>
      <c r="I105" s="66">
        <f>Liqui.kr.!I105/EW!I105</f>
        <v>-522.96369614512469</v>
      </c>
      <c r="J105" s="66">
        <f>Liqui.kr.!J105/EW!J105</f>
        <v>-567.66309417040361</v>
      </c>
    </row>
    <row r="106" spans="1:10" x14ac:dyDescent="0.2">
      <c r="A106" s="16" t="s">
        <v>111</v>
      </c>
      <c r="B106" s="66">
        <f>Liqui.kr.!B106/EW!B106</f>
        <v>-135.31030195381882</v>
      </c>
      <c r="C106" s="66">
        <f>Liqui.kr.!C106/EW!C106</f>
        <v>-135.69593872461704</v>
      </c>
      <c r="D106" s="66">
        <f>Liqui.kr.!D106/EW!D106</f>
        <v>-172.107995658466</v>
      </c>
      <c r="E106" s="66">
        <f>Liqui.kr.!E106/EW!E106</f>
        <v>-277.01457991616547</v>
      </c>
      <c r="F106" s="66">
        <f>Liqui.kr.!F106/EW!F106</f>
        <v>-196.10679258990191</v>
      </c>
      <c r="G106" s="66">
        <f>Liqui.kr.!G106/EW!G106</f>
        <v>-88.015373614587062</v>
      </c>
      <c r="H106" s="66">
        <f>Liqui.kr.!H106/EW!H106</f>
        <v>-16.313169164882225</v>
      </c>
      <c r="I106" s="66">
        <f>Liqui.kr.!I106/EW!I106</f>
        <v>-129.21897810218979</v>
      </c>
      <c r="J106" s="66">
        <f>Liqui.kr.!J106/EW!J106</f>
        <v>-149.02023788389846</v>
      </c>
    </row>
    <row r="107" spans="1:10" x14ac:dyDescent="0.2">
      <c r="A107" s="16" t="s">
        <v>112</v>
      </c>
      <c r="B107" s="66">
        <f>Liqui.kr.!B107/EW!B107</f>
        <v>-422.54447893569846</v>
      </c>
      <c r="C107" s="66">
        <f>Liqui.kr.!C107/EW!C107</f>
        <v>-426.80304591265394</v>
      </c>
      <c r="D107" s="66">
        <f>Liqui.kr.!D107/EW!D107</f>
        <v>-343.1084753363229</v>
      </c>
      <c r="E107" s="66">
        <f>Liqui.kr.!E107/EW!E107</f>
        <v>-470.54557022809126</v>
      </c>
      <c r="F107" s="66">
        <f>Liqui.kr.!F107/EW!F107</f>
        <v>-528.40324582338906</v>
      </c>
      <c r="G107" s="66">
        <f>Liqui.kr.!G107/EW!G107</f>
        <v>-348.73916475972544</v>
      </c>
      <c r="H107" s="66">
        <f>Liqui.kr.!H107/EW!H107</f>
        <v>-420.24660399529961</v>
      </c>
      <c r="I107" s="66">
        <f>Liqui.kr.!I107/EW!I107</f>
        <v>-327.75354988399073</v>
      </c>
      <c r="J107" s="66">
        <f>Liqui.kr.!J107/EW!J107</f>
        <v>-220.7016569428238</v>
      </c>
    </row>
    <row r="108" spans="1:10" x14ac:dyDescent="0.2">
      <c r="A108" s="16" t="s">
        <v>113</v>
      </c>
      <c r="B108" s="66">
        <f>Liqui.kr.!B108/EW!B108</f>
        <v>-630.31511854951191</v>
      </c>
      <c r="C108" s="66">
        <f>Liqui.kr.!C108/EW!C108</f>
        <v>-638.32759887005648</v>
      </c>
      <c r="D108" s="66">
        <f>Liqui.kr.!D108/EW!D108</f>
        <v>-669.82204285714283</v>
      </c>
      <c r="E108" s="66">
        <f>Liqui.kr.!E108/EW!E108</f>
        <v>-670.01725574712646</v>
      </c>
      <c r="F108" s="66">
        <f>Liqui.kr.!F108/EW!F108</f>
        <v>-727.57776657060515</v>
      </c>
      <c r="G108" s="66">
        <f>Liqui.kr.!G108/EW!G108</f>
        <v>-747.26305278174038</v>
      </c>
      <c r="H108" s="66">
        <f>Liqui.kr.!H108/EW!H108</f>
        <v>-643.70000000000005</v>
      </c>
      <c r="I108" s="66">
        <f>Liqui.kr.!I108/EW!I108</f>
        <v>-267.09558908045977</v>
      </c>
      <c r="J108" s="66">
        <f>Liqui.kr.!J108/EW!J108</f>
        <v>-295.63563689604689</v>
      </c>
    </row>
    <row r="109" spans="1:10" x14ac:dyDescent="0.2">
      <c r="A109" s="16" t="s">
        <v>114</v>
      </c>
      <c r="B109" s="66">
        <f>Liqui.kr.!B109/EW!B109</f>
        <v>-1239.0898296224589</v>
      </c>
      <c r="C109" s="66">
        <f>Liqui.kr.!C109/EW!C109</f>
        <v>-1253.6530793339862</v>
      </c>
      <c r="D109" s="66">
        <f>Liqui.kr.!D109/EW!D109</f>
        <v>-1329.8731652443755</v>
      </c>
      <c r="E109" s="66">
        <f>Liqui.kr.!E109/EW!E109</f>
        <v>-1290.3891517769489</v>
      </c>
      <c r="F109" s="66">
        <f>Liqui.kr.!F109/EW!F109</f>
        <v>-1748.6377424359966</v>
      </c>
      <c r="G109" s="66">
        <f>Liqui.kr.!G109/EW!G109</f>
        <v>-2013.2943547140649</v>
      </c>
      <c r="H109" s="66">
        <f>Liqui.kr.!H109/EW!H109</f>
        <v>-1978.7287197834075</v>
      </c>
      <c r="I109" s="66">
        <f>Liqui.kr.!I109/EW!I109</f>
        <v>-1942.0725860735008</v>
      </c>
      <c r="J109" s="66">
        <f>Liqui.kr.!J109/EW!J109</f>
        <v>-1970.020743112146</v>
      </c>
    </row>
    <row r="110" spans="1:10" x14ac:dyDescent="0.2">
      <c r="A110" s="1"/>
      <c r="B110" s="66"/>
      <c r="C110" s="66"/>
      <c r="D110" s="66"/>
      <c r="E110" s="66"/>
      <c r="F110" s="66"/>
      <c r="G110" s="66"/>
      <c r="H110" s="66"/>
      <c r="I110" s="66"/>
      <c r="J110" s="66"/>
    </row>
    <row r="111" spans="1:10" x14ac:dyDescent="0.2">
      <c r="A111" s="17" t="s">
        <v>4</v>
      </c>
      <c r="B111" s="66">
        <f>AVERAGE(B8:B106)</f>
        <v>-738.80171197167306</v>
      </c>
      <c r="C111" s="66">
        <f t="shared" ref="C111:J111" si="0">AVERAGE(C8:C106)</f>
        <v>-780.54616742123801</v>
      </c>
      <c r="D111" s="66">
        <f t="shared" si="0"/>
        <v>-869.81408780184961</v>
      </c>
      <c r="E111" s="66">
        <f t="shared" si="0"/>
        <v>-920.5819661807966</v>
      </c>
      <c r="F111" s="66">
        <f t="shared" si="0"/>
        <v>-956.67921122477048</v>
      </c>
      <c r="G111" s="66">
        <f t="shared" si="0"/>
        <v>-1043.6972381258367</v>
      </c>
      <c r="H111" s="66">
        <f t="shared" si="0"/>
        <v>-1118.2492795451785</v>
      </c>
      <c r="I111" s="66">
        <f t="shared" si="0"/>
        <v>-1066.6813136777159</v>
      </c>
      <c r="J111" s="66">
        <f t="shared" si="0"/>
        <v>-1046.3148399205706</v>
      </c>
    </row>
  </sheetData>
  <mergeCells count="1">
    <mergeCell ref="A1:J1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17"/>
  <sheetViews>
    <sheetView workbookViewId="0">
      <selection activeCell="B5" sqref="B5"/>
    </sheetView>
  </sheetViews>
  <sheetFormatPr baseColWidth="10" defaultRowHeight="14.25" x14ac:dyDescent="0.2"/>
  <cols>
    <col min="1" max="1" width="32.875" bestFit="1" customWidth="1"/>
    <col min="2" max="4" width="11" customWidth="1"/>
  </cols>
  <sheetData>
    <row r="1" spans="1:10" x14ac:dyDescent="0.2">
      <c r="A1" s="24"/>
      <c r="B1" s="24">
        <v>2011</v>
      </c>
      <c r="C1" s="24">
        <v>2012</v>
      </c>
      <c r="D1" s="24">
        <v>2013</v>
      </c>
      <c r="E1" s="24">
        <v>2014</v>
      </c>
      <c r="F1" s="24">
        <v>2015</v>
      </c>
      <c r="G1" s="24">
        <v>2016</v>
      </c>
      <c r="H1" s="24">
        <v>2017</v>
      </c>
      <c r="I1" s="24">
        <v>2018</v>
      </c>
      <c r="J1" s="24">
        <v>2019</v>
      </c>
    </row>
    <row r="2" spans="1:10" x14ac:dyDescent="0.2">
      <c r="A2" s="40" t="s">
        <v>115</v>
      </c>
      <c r="B2" s="24">
        <v>98</v>
      </c>
      <c r="C2" s="24">
        <v>98</v>
      </c>
      <c r="D2" s="24">
        <v>98</v>
      </c>
      <c r="E2" s="24">
        <v>98</v>
      </c>
      <c r="F2" s="24">
        <v>98</v>
      </c>
      <c r="G2" s="24">
        <v>98</v>
      </c>
      <c r="H2" s="24">
        <v>98</v>
      </c>
      <c r="I2" s="24">
        <v>98</v>
      </c>
      <c r="J2" s="24">
        <v>98</v>
      </c>
    </row>
    <row r="3" spans="1:10" x14ac:dyDescent="0.2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">
      <c r="A4" s="25" t="s">
        <v>5</v>
      </c>
      <c r="B4" s="26">
        <f>COUNTIF('Liquikr. pro EW'!B$8:B$109,"&lt;0")</f>
        <v>87</v>
      </c>
      <c r="C4" s="26">
        <f>COUNTIF('Liquikr. pro EW'!C$8:C$109,"&lt;0")</f>
        <v>89</v>
      </c>
      <c r="D4" s="26">
        <f>COUNTIF('Liquikr. pro EW'!D$8:D$109,"&lt;0")</f>
        <v>88</v>
      </c>
      <c r="E4" s="26">
        <f>COUNTIF('Liquikr. pro EW'!E$8:E$109,"&lt;0")</f>
        <v>85</v>
      </c>
      <c r="F4" s="26">
        <f>COUNTIF('Liquikr. pro EW'!F$8:F$109,"&lt;0")</f>
        <v>84</v>
      </c>
      <c r="G4" s="26">
        <f>COUNTIF('Liquikr. pro EW'!G$8:G$109,"&lt;0")</f>
        <v>87</v>
      </c>
      <c r="H4" s="26">
        <f>COUNTIF('Liquikr. pro EW'!H$8:H$109,"&lt;0")</f>
        <v>87</v>
      </c>
      <c r="I4" s="26">
        <f>COUNTIF('Liquikr. pro EW'!I$8:I$109,"&lt;0")</f>
        <v>85</v>
      </c>
      <c r="J4" s="26">
        <f>COUNTIF('Liquikr. pro EW'!J$8:J$109,"&lt;0")</f>
        <v>83</v>
      </c>
    </row>
    <row r="5" spans="1:10" x14ac:dyDescent="0.2">
      <c r="A5" s="25" t="s">
        <v>11</v>
      </c>
      <c r="B5" s="26">
        <f>COUNTIF('Liquikr. pro EW'!B$8:B$109,"&lt;-1000")</f>
        <v>28</v>
      </c>
      <c r="C5" s="26">
        <f>COUNTIF('Liquikr. pro EW'!C$8:C$109,"&lt;-1000")</f>
        <v>34</v>
      </c>
      <c r="D5" s="26">
        <f>COUNTIF('Liquikr. pro EW'!D$8:D$109,"&lt;-1000")</f>
        <v>36</v>
      </c>
      <c r="E5" s="26">
        <f>COUNTIF('Liquikr. pro EW'!E$8:E$109,"&lt;-1000")</f>
        <v>41</v>
      </c>
      <c r="F5" s="26">
        <f>COUNTIF('Liquikr. pro EW'!F$8:F$109,"&lt;-1000")</f>
        <v>46</v>
      </c>
      <c r="G5" s="26">
        <f>COUNTIF('Liquikr. pro EW'!G$8:G$109,"&lt;-1000")</f>
        <v>48</v>
      </c>
      <c r="H5" s="26">
        <f>COUNTIF('Liquikr. pro EW'!H$8:H$109,"&lt;-1000")</f>
        <v>50</v>
      </c>
      <c r="I5" s="26">
        <f>COUNTIF('Liquikr. pro EW'!I$8:I$109,"&lt;-1000")</f>
        <v>48</v>
      </c>
      <c r="J5" s="26">
        <f>COUNTIF('Liquikr. pro EW'!J$8:J$109,"&lt;-1000")</f>
        <v>51</v>
      </c>
    </row>
    <row r="6" spans="1:10" x14ac:dyDescent="0.2">
      <c r="A6" s="25" t="s">
        <v>3</v>
      </c>
      <c r="B6" s="27">
        <f>B5/B2</f>
        <v>0.2857142857142857</v>
      </c>
      <c r="C6" s="27">
        <f t="shared" ref="C6:J6" si="0">C5/C2</f>
        <v>0.34693877551020408</v>
      </c>
      <c r="D6" s="27">
        <f t="shared" si="0"/>
        <v>0.36734693877551022</v>
      </c>
      <c r="E6" s="27">
        <f t="shared" si="0"/>
        <v>0.41836734693877553</v>
      </c>
      <c r="F6" s="27">
        <f t="shared" si="0"/>
        <v>0.46938775510204084</v>
      </c>
      <c r="G6" s="27">
        <f t="shared" si="0"/>
        <v>0.48979591836734693</v>
      </c>
      <c r="H6" s="27">
        <f t="shared" si="0"/>
        <v>0.51020408163265307</v>
      </c>
      <c r="I6" s="27">
        <f t="shared" si="0"/>
        <v>0.48979591836734693</v>
      </c>
      <c r="J6" s="27">
        <f t="shared" si="0"/>
        <v>0.52040816326530615</v>
      </c>
    </row>
    <row r="7" spans="1:10" x14ac:dyDescent="0.2">
      <c r="A7" s="25"/>
      <c r="B7" s="27"/>
      <c r="C7" s="27"/>
      <c r="D7" s="27"/>
      <c r="E7" s="27"/>
      <c r="F7" s="28"/>
      <c r="G7" s="27"/>
      <c r="H7" s="28"/>
      <c r="I7" s="27"/>
      <c r="J7" s="27"/>
    </row>
    <row r="8" spans="1:10" x14ac:dyDescent="0.2">
      <c r="A8" s="25" t="s">
        <v>12</v>
      </c>
      <c r="B8" s="37">
        <v>-1444</v>
      </c>
      <c r="C8" s="37">
        <v>-1526</v>
      </c>
      <c r="D8" s="37">
        <v>-1561</v>
      </c>
      <c r="E8" s="37">
        <v>-1618</v>
      </c>
      <c r="F8" s="37">
        <v>-1619</v>
      </c>
      <c r="G8" s="37">
        <v>-1530</v>
      </c>
      <c r="H8" s="41">
        <v>-1455</v>
      </c>
      <c r="I8" s="41">
        <v>-1299</v>
      </c>
      <c r="J8" s="38" t="s">
        <v>10</v>
      </c>
    </row>
    <row r="9" spans="1:10" x14ac:dyDescent="0.2">
      <c r="A9" s="30" t="s">
        <v>7</v>
      </c>
      <c r="B9" s="36">
        <f>COUNTIF('Liquikr. pro EW'!B$8:B$109,"&lt;"&amp;B8)</f>
        <v>10</v>
      </c>
      <c r="C9" s="36">
        <f>COUNTIF('Liquikr. pro EW'!C$8:C$109,"&lt;"&amp;C8)</f>
        <v>12</v>
      </c>
      <c r="D9" s="36">
        <f>COUNTIF('Liquikr. pro EW'!D$8:D$109,"&lt;"&amp;D8)</f>
        <v>17</v>
      </c>
      <c r="E9" s="36">
        <f>COUNTIF('Liquikr. pro EW'!E$8:E$109,"&lt;"&amp;E8)</f>
        <v>19</v>
      </c>
      <c r="F9" s="36">
        <f>COUNTIF('Liquikr. pro EW'!F$8:F$109,"&lt;"&amp;F8)</f>
        <v>20</v>
      </c>
      <c r="G9" s="36">
        <f>COUNTIF('Liquikr. pro EW'!G$8:G$109,"&lt;"&amp;G8)</f>
        <v>28</v>
      </c>
      <c r="H9" s="36">
        <f>COUNTIF('Liquikr. pro EW'!H$8:H$109,"&lt;"&amp;H8)</f>
        <v>36</v>
      </c>
      <c r="I9" s="36">
        <f>COUNTIF('Liquikr. pro EW'!I$8:I$109,"&lt;"&amp;I8)</f>
        <v>38</v>
      </c>
      <c r="J9" s="39"/>
    </row>
    <row r="10" spans="1:10" x14ac:dyDescent="0.2">
      <c r="A10" s="30" t="s">
        <v>3</v>
      </c>
      <c r="B10" s="27">
        <f>B9/B2</f>
        <v>0.10204081632653061</v>
      </c>
      <c r="C10" s="27">
        <f t="shared" ref="C10:J10" si="1">C9/C2</f>
        <v>0.12244897959183673</v>
      </c>
      <c r="D10" s="27">
        <f t="shared" si="1"/>
        <v>0.17346938775510204</v>
      </c>
      <c r="E10" s="27">
        <f t="shared" si="1"/>
        <v>0.19387755102040816</v>
      </c>
      <c r="F10" s="27">
        <f t="shared" si="1"/>
        <v>0.20408163265306123</v>
      </c>
      <c r="G10" s="27">
        <f t="shared" si="1"/>
        <v>0.2857142857142857</v>
      </c>
      <c r="H10" s="27">
        <f t="shared" si="1"/>
        <v>0.36734693877551022</v>
      </c>
      <c r="I10" s="27">
        <f t="shared" si="1"/>
        <v>0.38775510204081631</v>
      </c>
      <c r="J10" s="27">
        <f t="shared" si="1"/>
        <v>0</v>
      </c>
    </row>
    <row r="11" spans="1:10" x14ac:dyDescent="0.2">
      <c r="A11" s="29"/>
      <c r="B11" s="34"/>
      <c r="C11" s="34"/>
      <c r="D11" s="34"/>
      <c r="E11" s="34"/>
      <c r="F11" s="34"/>
      <c r="G11" s="34"/>
      <c r="H11" s="34"/>
      <c r="I11" s="34"/>
      <c r="J11" s="34"/>
    </row>
    <row r="12" spans="1:10" x14ac:dyDescent="0.2">
      <c r="A12" s="30" t="s">
        <v>116</v>
      </c>
      <c r="B12" s="35">
        <f>'Liquikr. pro EW'!B5</f>
        <v>-1491.5540222653792</v>
      </c>
      <c r="C12" s="35">
        <f>'Liquikr. pro EW'!C5</f>
        <v>-1695.6888128295013</v>
      </c>
      <c r="D12" s="35">
        <f>'Liquikr. pro EW'!D5</f>
        <v>-1822.7973170833741</v>
      </c>
      <c r="E12" s="35">
        <f>'Liquikr. pro EW'!E5</f>
        <v>-1982.0630324158678</v>
      </c>
      <c r="F12" s="35">
        <f>'Liquikr. pro EW'!F5</f>
        <v>-2107.5111698092001</v>
      </c>
      <c r="G12" s="35">
        <f>'Liquikr. pro EW'!G5</f>
        <v>-2236.3860002236388</v>
      </c>
      <c r="H12" s="42">
        <f>'Liquikr. pro EW'!H5</f>
        <v>-2313.5165451486259</v>
      </c>
      <c r="I12" s="42">
        <f>'Liquikr. pro EW'!I5</f>
        <v>-2347.2198796874122</v>
      </c>
      <c r="J12" s="42">
        <f>'Liquikr. pro EW'!J5</f>
        <v>-2372.0102787112078</v>
      </c>
    </row>
    <row r="13" spans="1:10" x14ac:dyDescent="0.2">
      <c r="A13" s="30" t="s">
        <v>8</v>
      </c>
      <c r="B13" s="36">
        <f>COUNTIF('Liquikr. pro EW'!B$8:B$109,"&lt;"&amp;B12)</f>
        <v>10</v>
      </c>
      <c r="C13" s="36">
        <f>COUNTIF('Liquikr. pro EW'!C$8:C$109,"&lt;"&amp;C12)</f>
        <v>5</v>
      </c>
      <c r="D13" s="36">
        <f>COUNTIF('Liquikr. pro EW'!D$8:D$109,"&lt;"&amp;D12)</f>
        <v>9</v>
      </c>
      <c r="E13" s="36">
        <f>COUNTIF('Liquikr. pro EW'!E$8:E$109,"&lt;"&amp;E12)</f>
        <v>8</v>
      </c>
      <c r="F13" s="36">
        <f>COUNTIF('Liquikr. pro EW'!F$8:F$109,"&lt;"&amp;F12)</f>
        <v>6</v>
      </c>
      <c r="G13" s="36">
        <f>COUNTIF('Liquikr. pro EW'!G$8:G$109,"&lt;"&amp;G12)</f>
        <v>6</v>
      </c>
      <c r="H13" s="36">
        <f>COUNTIF('Liquikr. pro EW'!H$8:H$109,"&lt;"&amp;H12)</f>
        <v>10</v>
      </c>
      <c r="I13" s="36">
        <f>COUNTIF('Liquikr. pro EW'!I$8:I$109,"&lt;"&amp;I12)</f>
        <v>9</v>
      </c>
      <c r="J13" s="36">
        <f>COUNTIF('Liquikr. pro EW'!J$8:J$109,"&lt;"&amp;J12)</f>
        <v>8</v>
      </c>
    </row>
    <row r="14" spans="1:10" x14ac:dyDescent="0.2">
      <c r="A14" s="30" t="s">
        <v>3</v>
      </c>
      <c r="B14" s="27">
        <f>B13/B2</f>
        <v>0.10204081632653061</v>
      </c>
      <c r="C14" s="27">
        <f t="shared" ref="C14:J14" si="2">C13/C2</f>
        <v>5.1020408163265307E-2</v>
      </c>
      <c r="D14" s="27">
        <f t="shared" si="2"/>
        <v>9.1836734693877556E-2</v>
      </c>
      <c r="E14" s="27">
        <f t="shared" si="2"/>
        <v>8.1632653061224483E-2</v>
      </c>
      <c r="F14" s="27">
        <f t="shared" si="2"/>
        <v>6.1224489795918366E-2</v>
      </c>
      <c r="G14" s="27">
        <f t="shared" si="2"/>
        <v>6.1224489795918366E-2</v>
      </c>
      <c r="H14" s="27">
        <f t="shared" si="2"/>
        <v>0.10204081632653061</v>
      </c>
      <c r="I14" s="27">
        <f t="shared" si="2"/>
        <v>9.1836734693877556E-2</v>
      </c>
      <c r="J14" s="27">
        <f t="shared" si="2"/>
        <v>8.1632653061224483E-2</v>
      </c>
    </row>
    <row r="16" spans="1:10" x14ac:dyDescent="0.2">
      <c r="A16" s="213" t="s">
        <v>120</v>
      </c>
      <c r="B16" s="213"/>
    </row>
    <row r="17" spans="1:6" x14ac:dyDescent="0.2">
      <c r="A17" s="213" t="s">
        <v>13</v>
      </c>
      <c r="B17" s="213"/>
      <c r="C17" s="213"/>
      <c r="D17" s="213"/>
      <c r="E17" s="213"/>
      <c r="F17" s="213"/>
    </row>
  </sheetData>
  <mergeCells count="2">
    <mergeCell ref="A16:B16"/>
    <mergeCell ref="A17:F17"/>
  </mergeCells>
  <conditionalFormatting sqref="B6:J6">
    <cfRule type="cellIs" dxfId="5" priority="7" operator="equal">
      <formula>0.25</formula>
    </cfRule>
    <cfRule type="cellIs" dxfId="4" priority="11" operator="lessThan">
      <formula>25%</formula>
    </cfRule>
  </conditionalFormatting>
  <conditionalFormatting sqref="B14:J14">
    <cfRule type="cellIs" dxfId="3" priority="5" operator="equal">
      <formula>0.25</formula>
    </cfRule>
    <cfRule type="cellIs" dxfId="2" priority="6" operator="lessThan">
      <formula>25%</formula>
    </cfRule>
  </conditionalFormatting>
  <conditionalFormatting sqref="B10:J10">
    <cfRule type="cellIs" dxfId="1" priority="1" operator="equal">
      <formula>0.25</formula>
    </cfRule>
    <cfRule type="cellIs" dxfId="0" priority="2" operator="lessThan">
      <formula>25%</formula>
    </cfRule>
  </conditionalFormatting>
  <pageMargins left="0.7" right="0.7" top="0.78740157499999996" bottom="0.78740157499999996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2</vt:i4>
      </vt:variant>
    </vt:vector>
  </HeadingPairs>
  <TitlesOfParts>
    <vt:vector size="15" baseType="lpstr">
      <vt:lpstr>EW</vt:lpstr>
      <vt:lpstr>Liqui.kr.</vt:lpstr>
      <vt:lpstr>Investkredite</vt:lpstr>
      <vt:lpstr>Jahresergebnis E 23</vt:lpstr>
      <vt:lpstr>Freie Finanzspitze Muster 27</vt:lpstr>
      <vt:lpstr>Eigenkapital zum 31.12.</vt:lpstr>
      <vt:lpstr>Hebesatz Grundsteuer A</vt:lpstr>
      <vt:lpstr>Hebesatz Grundsteuer B</vt:lpstr>
      <vt:lpstr>Hebesatz Gewerbesteuer</vt:lpstr>
      <vt:lpstr>Umlagesätze Kreis_VG</vt:lpstr>
      <vt:lpstr>Teilnahme KEF</vt:lpstr>
      <vt:lpstr>Liquikr. pro EW</vt:lpstr>
      <vt:lpstr>OVG</vt:lpstr>
      <vt:lpstr>Investkredite!Druckbereich</vt:lpstr>
      <vt:lpstr>Liqui.kr.!Druckbereich</vt:lpstr>
    </vt:vector>
  </TitlesOfParts>
  <Company>IuK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Hornberg, Lukas (ADD)</dc:creator>
  <cp:lastModifiedBy>Dinges Christoph</cp:lastModifiedBy>
  <cp:lastPrinted>2023-04-27T12:41:28Z</cp:lastPrinted>
  <dcterms:created xsi:type="dcterms:W3CDTF">2020-09-01T06:43:08Z</dcterms:created>
  <dcterms:modified xsi:type="dcterms:W3CDTF">2023-04-27T14:15:29Z</dcterms:modified>
</cp:coreProperties>
</file>